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480" windowHeight="9975"/>
  </bookViews>
  <sheets>
    <sheet name="Question 5 - Out" sheetId="1" r:id="rId1"/>
  </sheets>
  <definedNames>
    <definedName name="_xlnm.Print_Titles" localSheetId="0">'Question 5 - Out'!$1:$6</definedName>
  </definedNames>
  <calcPr calcId="145621"/>
</workbook>
</file>

<file path=xl/calcChain.xml><?xml version="1.0" encoding="utf-8"?>
<calcChain xmlns="http://schemas.openxmlformats.org/spreadsheetml/2006/main">
  <c r="H203" i="1" l="1"/>
  <c r="H204" i="1" s="1"/>
  <c r="G203" i="1"/>
  <c r="H195" i="1"/>
  <c r="G195" i="1"/>
  <c r="G204" i="1" s="1"/>
  <c r="I192" i="1"/>
  <c r="H192" i="1"/>
  <c r="G192" i="1"/>
  <c r="H187" i="1"/>
  <c r="G187" i="1"/>
  <c r="H185" i="1"/>
  <c r="G185" i="1"/>
  <c r="H182" i="1"/>
  <c r="G182" i="1"/>
  <c r="H178" i="1"/>
  <c r="G178" i="1"/>
  <c r="H176" i="1"/>
  <c r="G176" i="1"/>
  <c r="I174" i="1"/>
  <c r="H174" i="1"/>
  <c r="G174" i="1"/>
  <c r="H172" i="1"/>
  <c r="G172" i="1"/>
  <c r="I170" i="1"/>
  <c r="H170" i="1"/>
  <c r="G170" i="1"/>
  <c r="H168" i="1"/>
  <c r="G168" i="1"/>
  <c r="J166" i="1"/>
  <c r="I166" i="1"/>
  <c r="H166" i="1"/>
  <c r="G166" i="1"/>
  <c r="J164" i="1"/>
  <c r="I164" i="1"/>
  <c r="H164" i="1"/>
  <c r="G164" i="1"/>
  <c r="G162" i="1"/>
  <c r="H162" i="1"/>
  <c r="J162" i="1"/>
  <c r="J160" i="1"/>
  <c r="J158" i="1"/>
  <c r="H156" i="1"/>
  <c r="G156" i="1"/>
  <c r="H154" i="1"/>
  <c r="G154" i="1"/>
  <c r="H146" i="1"/>
  <c r="G146" i="1"/>
  <c r="H138" i="1"/>
  <c r="G138" i="1"/>
  <c r="G136" i="1"/>
  <c r="H131" i="1"/>
  <c r="G131" i="1"/>
  <c r="H129" i="1"/>
  <c r="G129" i="1"/>
  <c r="I127" i="1"/>
  <c r="H127" i="1"/>
  <c r="G127" i="1"/>
  <c r="I119" i="1"/>
  <c r="H119" i="1"/>
  <c r="G119" i="1"/>
  <c r="H111" i="1"/>
  <c r="G111" i="1"/>
  <c r="H108" i="1"/>
  <c r="G108" i="1"/>
  <c r="I106" i="1"/>
  <c r="H106" i="1"/>
  <c r="G106" i="1"/>
  <c r="H95" i="1"/>
  <c r="G95" i="1"/>
  <c r="H89" i="1"/>
  <c r="G89" i="1"/>
  <c r="H87" i="1"/>
  <c r="G87" i="1"/>
  <c r="H82" i="1"/>
  <c r="G82" i="1"/>
  <c r="H80" i="1"/>
  <c r="G80" i="1"/>
  <c r="H77" i="1"/>
  <c r="G77" i="1"/>
  <c r="I73" i="1"/>
  <c r="H73" i="1"/>
  <c r="G73" i="1"/>
  <c r="I62" i="1"/>
  <c r="H62" i="1"/>
  <c r="G62" i="1"/>
  <c r="I30" i="1"/>
  <c r="H30" i="1"/>
  <c r="G30" i="1"/>
  <c r="H23" i="1"/>
  <c r="G23" i="1"/>
  <c r="H18" i="1"/>
  <c r="G18" i="1"/>
  <c r="I13" i="1"/>
  <c r="H13" i="1"/>
  <c r="G13" i="1"/>
  <c r="J49" i="1"/>
  <c r="J144" i="1" l="1"/>
  <c r="J142" i="1"/>
  <c r="J140" i="1"/>
  <c r="J203" i="1"/>
  <c r="J195" i="1"/>
  <c r="J192" i="1"/>
  <c r="J185" i="1"/>
  <c r="J182" i="1"/>
  <c r="J178" i="1"/>
  <c r="J176" i="1"/>
  <c r="J174" i="1"/>
  <c r="J172" i="1"/>
  <c r="J170" i="1"/>
  <c r="J168" i="1"/>
  <c r="J154" i="1"/>
  <c r="J138" i="1"/>
  <c r="J136" i="1"/>
  <c r="J127" i="1"/>
  <c r="J119" i="1"/>
  <c r="J111" i="1"/>
  <c r="J108" i="1"/>
  <c r="J106" i="1"/>
  <c r="J95" i="1"/>
  <c r="J89" i="1"/>
  <c r="J87" i="1"/>
  <c r="J82" i="1"/>
  <c r="J80" i="1"/>
  <c r="J77" i="1"/>
  <c r="J73" i="1"/>
  <c r="J62" i="1"/>
  <c r="J30" i="1"/>
  <c r="J18" i="1"/>
  <c r="J13" i="1"/>
  <c r="J204" i="1" l="1"/>
  <c r="I82" i="1"/>
  <c r="I204" i="1"/>
</calcChain>
</file>

<file path=xl/sharedStrings.xml><?xml version="1.0" encoding="utf-8"?>
<sst xmlns="http://schemas.openxmlformats.org/spreadsheetml/2006/main" count="487" uniqueCount="316">
  <si>
    <t>narrative description as to the purpose of the transfer and which programs, activities, and services within DCPS the transfer affected</t>
  </si>
  <si>
    <t>Received From</t>
  </si>
  <si>
    <t>Agy Fund</t>
  </si>
  <si>
    <t>DCPS Agy Fund Title</t>
  </si>
  <si>
    <t xml:space="preserve">Activity Code </t>
  </si>
  <si>
    <t>DCPS Activity Title</t>
  </si>
  <si>
    <t>1 - OSSE</t>
  </si>
  <si>
    <t>0706</t>
  </si>
  <si>
    <t>TANF SUB GRANT</t>
  </si>
  <si>
    <t>2500</t>
  </si>
  <si>
    <t>AFTER SCHOOL PROGRAMS</t>
  </si>
  <si>
    <t>Before and After School Care for TANF eligible DCPS Students</t>
  </si>
  <si>
    <t>2600</t>
  </si>
  <si>
    <t>SUMMER SCHOOL PROGRAMS</t>
  </si>
  <si>
    <t>TANF SUB GRANT TOTAL</t>
  </si>
  <si>
    <t>0724</t>
  </si>
  <si>
    <t>SCHOOL IMPROV'T STABILIZATION (ARRA FUNDS)</t>
  </si>
  <si>
    <t>2100</t>
  </si>
  <si>
    <t>GENERAL EDUCATION</t>
  </si>
  <si>
    <t>To help local educational agencies (LEAs) improve teaching and learning in high-poverty schools in particular for children failing, or most at-risk of failing, to meet challenging State academic achievement standards.</t>
  </si>
  <si>
    <t>2300</t>
  </si>
  <si>
    <t>ESL/BILINGUAL EDUCATION</t>
  </si>
  <si>
    <t>2800</t>
  </si>
  <si>
    <t>EVENING CREDIT RECOVERY</t>
  </si>
  <si>
    <t>2PWP</t>
  </si>
  <si>
    <t>PROVING WHATS POSSIBLE</t>
  </si>
  <si>
    <t>4600</t>
  </si>
  <si>
    <t>LOCAL GRANTS ADMINISTRATION</t>
  </si>
  <si>
    <t>SCHOOL IMPROV'T STABILIZATION (ARRA FUNDS) total</t>
  </si>
  <si>
    <t>0727</t>
  </si>
  <si>
    <t>CAREER AND TECHNICAL EDUCATION SUB GRANT</t>
  </si>
  <si>
    <t>2400</t>
  </si>
  <si>
    <t>VOCATIONAL EDUCATION</t>
  </si>
  <si>
    <t>To develop more fully the academic, career, and technical skills of secondary and postsecondary students who elect to enroll in career and technical education programs.</t>
  </si>
  <si>
    <t>4300</t>
  </si>
  <si>
    <t>PROFESSIONAL DEVELOPMENT PROGRAMS</t>
  </si>
  <si>
    <t>CAREER AND TECHNICAL EDUCATION SUB GRANT TOTAL</t>
  </si>
  <si>
    <t>0730</t>
  </si>
  <si>
    <t>SECTION 1003(A) SCHOOL IMPORV'T TITLE 1 SUB GRANT</t>
  </si>
  <si>
    <t>1540</t>
  </si>
  <si>
    <t>MANAGEMENT,DIRECTION &amp; OVERSIGHT</t>
  </si>
  <si>
    <t>1550</t>
  </si>
  <si>
    <t>SCHOOL TRANSFORMATION</t>
  </si>
  <si>
    <t>SECTION 1003(A) SCHOOL IMPORV'T TITLE 1 SUB GRANT TOTAL</t>
  </si>
  <si>
    <t>0731</t>
  </si>
  <si>
    <t xml:space="preserve">SCHOOL IMPROV'T SUB GRANTS </t>
  </si>
  <si>
    <t>1501</t>
  </si>
  <si>
    <t>SCHOOL LEADERSHIP</t>
  </si>
  <si>
    <t>1502</t>
  </si>
  <si>
    <t>SCHOOL ADMINISTRATIVE SUPPORT</t>
  </si>
  <si>
    <t>SCHOOL IMPROV'T SUB GRANTS TOTALS</t>
  </si>
  <si>
    <t>0733</t>
  </si>
  <si>
    <t>TITLE I SUB GRTANTS</t>
  </si>
  <si>
    <t>1080</t>
  </si>
  <si>
    <t>COMMUNICATIONS</t>
  </si>
  <si>
    <t>1560</t>
  </si>
  <si>
    <t>INSTRUCTIONAL COACHES</t>
  </si>
  <si>
    <t>2120</t>
  </si>
  <si>
    <t>ALTERNATIVE EDUCATION</t>
  </si>
  <si>
    <t>3030</t>
  </si>
  <si>
    <t>SPECIAL EDUCATION INSTRUCTION</t>
  </si>
  <si>
    <t>SPECIAL ED LOCAL PROGRAM AND SERVICES</t>
  </si>
  <si>
    <t>4200</t>
  </si>
  <si>
    <t>CURRICULUM DEVELOPMENT &amp; IMPLEMENTATION</t>
  </si>
  <si>
    <t>4400</t>
  </si>
  <si>
    <t>TRANSPORTATION</t>
  </si>
  <si>
    <t>5350</t>
  </si>
  <si>
    <t>YOUTH ENGAGEMENT</t>
  </si>
  <si>
    <t>5400</t>
  </si>
  <si>
    <t>TRANSITORY SERVICES</t>
  </si>
  <si>
    <t>5600</t>
  </si>
  <si>
    <t>TRUANCY SERVICES</t>
  </si>
  <si>
    <t>5910</t>
  </si>
  <si>
    <t>PARENT RESOURCE CENTERS</t>
  </si>
  <si>
    <t>8300</t>
  </si>
  <si>
    <t>CORRECTION SYSTEM INSTRUCTIONAL PROGRAMS</t>
  </si>
  <si>
    <t>TITLE I SUB GRTANTS TOTAL</t>
  </si>
  <si>
    <t>2900</t>
  </si>
  <si>
    <t>0735</t>
  </si>
  <si>
    <t>IMPROVING TEACHER QUALITY STATE GRANTS</t>
  </si>
  <si>
    <t>1010</t>
  </si>
  <si>
    <t>PERSONNEL</t>
  </si>
  <si>
    <t>To provide grants to State educational agencies (SEAs), local educational agencies (LEAs), State agencies for higher education (SAHEs) and, though SAHEs, to eligible partnerships in order to increase student academic achievement through such strategies as improving teacher and principal quality and increasing the number of highly qualified teachers in the classroom.</t>
  </si>
  <si>
    <t>6600</t>
  </si>
  <si>
    <t>PUBLIC UTILITIES</t>
  </si>
  <si>
    <t>IMPROVING TEACHER QUALITY STATE GRANTS TOTAL</t>
  </si>
  <si>
    <t>0736</t>
  </si>
  <si>
    <t>ENGLISH LANGUAGE ACQUISITIONS SUB GRANT</t>
  </si>
  <si>
    <t>To help ensure that limited English proficient (LEP) children, including immigrant children and youth, attain English proficiency and meet the same challenging State academic content and student academic achievement standards as all children are expected to meet.</t>
  </si>
  <si>
    <t>ENGLISH LANGUAGE ACQUISITIONS SUB GRANT TOTAL</t>
  </si>
  <si>
    <t>0738</t>
  </si>
  <si>
    <t>21st CENTURY COMMUNITY LEARNING CENTERS</t>
  </si>
  <si>
    <t>To create community learning centers that provide academic enrichment opportunities for children, particularly students who attend high-poverty and low-performing schools.</t>
  </si>
  <si>
    <t>21st CENTURY COMMUNITY LEARNING CENTERS TOTAL</t>
  </si>
  <si>
    <t>0746</t>
  </si>
  <si>
    <t>BLACKMAN JONES</t>
  </si>
  <si>
    <t>Portion of Blackman Jones MOU to support the continuation of the Blackman/Jones ADR pilot programs, including $100,000 for the evaluation for the FSS pilot program</t>
  </si>
  <si>
    <t>3310</t>
  </si>
  <si>
    <t>OSE RESOLUTION</t>
  </si>
  <si>
    <t>3330</t>
  </si>
  <si>
    <t>OSE RELATED SERVICES</t>
  </si>
  <si>
    <t>BLACKMAN JONES TOTAL</t>
  </si>
  <si>
    <t>0750</t>
  </si>
  <si>
    <t>BLACKMAN JONES - FULL SERVICE</t>
  </si>
  <si>
    <t>3040</t>
  </si>
  <si>
    <t>SPECIAL EDUCATION CLASSROOM SUPPORT</t>
  </si>
  <si>
    <t>BLACKMAN JONES - FULL SERVICE TOTAL</t>
  </si>
  <si>
    <t>0752</t>
  </si>
  <si>
    <t>SPECIAL EDUCATION - EARLY CHILDHOOD DIAGNOSTIC</t>
  </si>
  <si>
    <t>3080</t>
  </si>
  <si>
    <t>OSE OPERATIONS</t>
  </si>
  <si>
    <t>Portion of Blackman Jones MOU to support the transition of eligible children from the IDEA Part C program to the Part B program at the DCPS Early Stages Center</t>
  </si>
  <si>
    <t>3380</t>
  </si>
  <si>
    <t>OSE EARLY STAGES</t>
  </si>
  <si>
    <t>SPECIAL EDUCATION - EARLY CHILDHOOD DIAGNOSTIC TOTAL</t>
  </si>
  <si>
    <t>0754</t>
  </si>
  <si>
    <t>SPECIAL EDUCATION - INCARCERATED</t>
  </si>
  <si>
    <t>Portion of Blackman Jones MOU to support initiatives in the DCPS Incarcerated Youth Program</t>
  </si>
  <si>
    <t>SPECIAL EDUCATION - INCARCERATED TOTAL</t>
  </si>
  <si>
    <t>0756</t>
  </si>
  <si>
    <t xml:space="preserve">SPECIAL EDUCATION GRANTS </t>
  </si>
  <si>
    <t>To provide grants to States to assist them in providing special education and related services to all children with disabilities. Funds are used by State and local educational agencies, in accordance with the IDEA, to help provide the special education and related services.</t>
  </si>
  <si>
    <t>3300</t>
  </si>
  <si>
    <t>OSE INFORMATION MANAGEMENT</t>
  </si>
  <si>
    <t>3320</t>
  </si>
  <si>
    <t>OSE NON-PUBLIC PLACEMENTS</t>
  </si>
  <si>
    <t>3340</t>
  </si>
  <si>
    <t>OSE INCLUSIVE ACADEMIC PROGRAMS</t>
  </si>
  <si>
    <t>3350</t>
  </si>
  <si>
    <t>OSE CENTRAL OFFICE SUPPORT</t>
  </si>
  <si>
    <t>0757</t>
  </si>
  <si>
    <t>SPECIAL EDUCATION PRESCHOOL GRANTS</t>
  </si>
  <si>
    <t>To provide grants to States to assist them in providing special education and related services to children with disabilities ages 3 through 5 years, and at a State's discretion, to 2- year- old children with disabilities who will reach age three during the school year.</t>
  </si>
  <si>
    <t>OSSE SPECIAL EDUCATION-PRESCHOOL Total</t>
  </si>
  <si>
    <t>BLACKMAN JONES SAM SCHOOLS</t>
  </si>
  <si>
    <t>0769</t>
  </si>
  <si>
    <t>EDUCATION FOR HOMELESS CHILDREN AND YOUTH</t>
  </si>
  <si>
    <t>To ensure that all homeless children and youth have equal access to the same free, appropriate public education available to other children.</t>
  </si>
  <si>
    <t>EDUCATION FOR HOMELESS CHILDREN AND YOUTH TOTAL</t>
  </si>
  <si>
    <t>0773</t>
  </si>
  <si>
    <t>SCHOOL IMPROV'T GRANT (ARRA FUNDS)</t>
  </si>
  <si>
    <t>SCHOOL IMPROV'T GRANT (ARRA FUNDS) TOTAL</t>
  </si>
  <si>
    <t>0777</t>
  </si>
  <si>
    <t>STATE FISCAL STABILIZATION FUND (ARRA)</t>
  </si>
  <si>
    <t xml:space="preserve">The American Recovery and Reinvestment Act (ARRA) provides for Race to the Top, a competitive grant program designed to encourage and reward states that are creating the conditions for education innovation and reform. </t>
  </si>
  <si>
    <t>4620</t>
  </si>
  <si>
    <t>EDUCATIONAL ASSESSMENT &amp; ACCOUNTABILITY</t>
  </si>
  <si>
    <t>4800</t>
  </si>
  <si>
    <t>MASTER EDUCATOR</t>
  </si>
  <si>
    <t>STATE FISCAL STABILIZATION FUND (ARRA) TOTAL</t>
  </si>
  <si>
    <t>0778</t>
  </si>
  <si>
    <t>RACE TO THE TOP VALUE ADDED ASSESSMENT</t>
  </si>
  <si>
    <t>To support and provide analysis services to DCPS to support the school and teacher evaluation system. To expand the set of teachers eligible to receive value-added measures.</t>
  </si>
  <si>
    <t>RACE TO THE TOP VALUE ADDED ASSESSMENT TOTAL</t>
  </si>
  <si>
    <t>0779</t>
  </si>
  <si>
    <t>TEACHER OF THE YEAR AWARD</t>
  </si>
  <si>
    <t>To facilitate the payment of monetary awards to employees of District of Columbia Public Schools.</t>
  </si>
  <si>
    <t>TEACHER OF THE YEAR AWARD Total</t>
  </si>
  <si>
    <t>0780</t>
  </si>
  <si>
    <t>MONITOR CHILDREN IN RESIDENTIAL TRMT CTR</t>
  </si>
  <si>
    <t>3020</t>
  </si>
  <si>
    <t>SPECIAL EDUCATION- PRESCHOOL</t>
  </si>
  <si>
    <t>Portion of Blackman Jones MOU to support DCPS monitoring of children in Residential Treatment Centers.</t>
  </si>
  <si>
    <t>MONITOR CHILDREN IN RESIDENTIAL TRMT CTR Total</t>
  </si>
  <si>
    <t>0781</t>
  </si>
  <si>
    <t>MEDICAID CLAIMING REIMBURSEMENT PROCESS</t>
  </si>
  <si>
    <t>Portion of Blackman Jones MOU to support Medicaid Claiming and reimbursement process.</t>
  </si>
  <si>
    <t>MEDICAID CLAIMING REIMBURSEMENT PROCESS Total</t>
  </si>
  <si>
    <t>0783</t>
  </si>
  <si>
    <t>DCPS HOD/SA BACKLOG ELIMINATION</t>
  </si>
  <si>
    <t>DCPS HOD/SA BACKLOG ELIMINATION Total</t>
  </si>
  <si>
    <t>RACE TO THE TOP - SCHOOL IMPROVEMENT (ARRA FUNDS)</t>
  </si>
  <si>
    <t>RACE TO THE TOP - SCHOOL IMPROVEMENT (ARRA FUNDS) Total</t>
  </si>
  <si>
    <t>5200</t>
  </si>
  <si>
    <t>HEALTH SERVICES</t>
  </si>
  <si>
    <t>2 - Food Service (OSSE)</t>
  </si>
  <si>
    <t>6300</t>
  </si>
  <si>
    <t>FOOD SERVICES</t>
  </si>
  <si>
    <t>0740</t>
  </si>
  <si>
    <t>STATE REVENUE MATCH</t>
  </si>
  <si>
    <t>Annual match requirement for Nutrition services grants</t>
  </si>
  <si>
    <t>OSSE STATE REVENUE MATCH Total</t>
  </si>
  <si>
    <t>0742</t>
  </si>
  <si>
    <t xml:space="preserve">NUTRITION (NATIONAL SCHOOL LUNCH)          </t>
  </si>
  <si>
    <t>To assist States, through cash grants and food donations, in making the school lunch program available to school children and to encourage the domestic consumption of nutritious agricultural commodities.</t>
  </si>
  <si>
    <t>NUTRITION (NATIONAL SCHOOL LUNCH) TOTAL</t>
  </si>
  <si>
    <t>0743</t>
  </si>
  <si>
    <t xml:space="preserve">NUTRITION (SCHOOL BREAKFAST)     </t>
  </si>
  <si>
    <t>To assist States in providing a nutritious nonprofit breakfast service for school children, through cash grants and food donations. Federally appropriated School Breakfast Program funds are available to reimburse participating public and nonprofit private schools, of high school grade and under and residential child care institutions, for breakfasts.</t>
  </si>
  <si>
    <t>NUTRITION (SCHOOL BREAKFAST) TOTAL</t>
  </si>
  <si>
    <t>0744</t>
  </si>
  <si>
    <t>NUTRITION (SUMMER SCHOOL SERVICE PROGRAM)</t>
  </si>
  <si>
    <t>To assist States, through grants-in-aid and other means, to conduct nonprofit food service programs for low-income children during the summer months and at other approved times, when schools are out of session or are closed for vacation.</t>
  </si>
  <si>
    <t>NUTRITION (SUMMER SCHOOL SERVICE PROGRAM) TOTAL</t>
  </si>
  <si>
    <t>0761</t>
  </si>
  <si>
    <t>To assist States, through cash grants, in providing free fresh fruits and vegetables to elementary school children.</t>
  </si>
  <si>
    <t>0767</t>
  </si>
  <si>
    <t>NUTRITION (CHILD/ADULT CARE FOOD PROGRAM)</t>
  </si>
  <si>
    <t>To assist States, through grants-in-aid and other means, to initiate and maintain nonprofit food service programs for children and elderly or impaired adults enrolled in nonresidential day care facilities, children attending afterschool care programs in low-income areas, and children residing in emergency shelters</t>
  </si>
  <si>
    <t>NUTRITION (CHILD/ADULT CARE FOOD PROGRAM) TOTAL</t>
  </si>
  <si>
    <t>0771</t>
  </si>
  <si>
    <t>HEALTHY SCHOOLS ACT</t>
  </si>
  <si>
    <t>1050</t>
  </si>
  <si>
    <t>PURCHASE REPORTS</t>
  </si>
  <si>
    <t>to provide a means for flowing local and federal child nutrition program funds to DCPS consistent with local and federal procedures</t>
  </si>
  <si>
    <t>HEALTHY SCHOOLS ACT Total</t>
  </si>
  <si>
    <t>0772</t>
  </si>
  <si>
    <t>NUTRITION (CHILD/ADULT CARE FOOD PROGRAM - CADFP PROGRAM)</t>
  </si>
  <si>
    <t xml:space="preserve">To assist States, through grants-in-aid and other means, to initiate and maintain nonprofit food service programs for children and elderly or impaired adults enrolled in nonresidential day care facilities, children attending afterschool care programs in low-income areas, and children residing in emergency shelters. </t>
  </si>
  <si>
    <t>NUTRITION (CHILD/ADULT CARE FOOD PROGRAM - CADFP PROGRAM) TOTAL</t>
  </si>
  <si>
    <t>3 - DDOT</t>
  </si>
  <si>
    <t>0770</t>
  </si>
  <si>
    <t>DISTRICT DEPARTMENT OF TRANSPORTATION</t>
  </si>
  <si>
    <t>1520</t>
  </si>
  <si>
    <t>SCHOOL OPERATIONS SUPPORT</t>
  </si>
  <si>
    <t>To provide transportation for students from locations where students previously attended school to temporary locations ("swing space") until permanent school placement are found.</t>
  </si>
  <si>
    <t>DISTRICT DEPARTMENT OF TRANSPORTATION Total</t>
  </si>
  <si>
    <t>4 - D.C. Board of Elections</t>
  </si>
  <si>
    <t>0704</t>
  </si>
  <si>
    <t>BOARD OF ELECTIONS &amp; ETHICS</t>
  </si>
  <si>
    <t>To utilize 65 school sites for electoral activities.</t>
  </si>
  <si>
    <t>6800</t>
  </si>
  <si>
    <t>LOGISTICS- MAIL,PRINTING &amp; DUPLICATING</t>
  </si>
  <si>
    <t>BOARD OF ELECTIONS &amp; ETHICS Total</t>
  </si>
  <si>
    <t>5 - DHS</t>
  </si>
  <si>
    <t>0705</t>
  </si>
  <si>
    <t>DEPARTMRNT OF HUMAN SERVICES</t>
  </si>
  <si>
    <t>To support teen mothers who wish to remain in school during their pregnancy.</t>
  </si>
  <si>
    <t>DEPARTMRNT OF HUMAN SERVICES Total</t>
  </si>
  <si>
    <t>6 - DPW</t>
  </si>
  <si>
    <t>0707</t>
  </si>
  <si>
    <t>DEPARTMENT OF PUBLIC WORKS</t>
  </si>
  <si>
    <t>To provide funding from DPW for services rendered for Spingarn SHS Auto Collision Program.</t>
  </si>
  <si>
    <t>DEPARTMENT OF PUBLIC WORKS Total</t>
  </si>
  <si>
    <t>7 - DCPL</t>
  </si>
  <si>
    <t>LIBRARY &amp; MEDIA</t>
  </si>
  <si>
    <t>8 - DYRS</t>
  </si>
  <si>
    <t>0726</t>
  </si>
  <si>
    <t>DEPARTMENT OF YOUTH REHABILITAION SVCS</t>
  </si>
  <si>
    <t>To provide educational services program for detained youth as Youth Service Center.  Provide youth at YSC with quality and appropriate educational services.</t>
  </si>
  <si>
    <t>DEPARTMENT OF YOUTH REHABILITAION SVCS Total</t>
  </si>
  <si>
    <t>0792</t>
  </si>
  <si>
    <t>NEW HEIGHTS PROGRAM - INSTALLATION</t>
  </si>
  <si>
    <t>NEW HEIGHTS PROGRAM - INSTALLATION Total</t>
  </si>
  <si>
    <t>9 - DHCF</t>
  </si>
  <si>
    <t>0799</t>
  </si>
  <si>
    <t>FEDERAL MEDICAID TRANSFER</t>
  </si>
  <si>
    <t>To support special education students from high-poverty schools.</t>
  </si>
  <si>
    <t>3090</t>
  </si>
  <si>
    <t>OSE FINANCIAL MANAGEMENT</t>
  </si>
  <si>
    <t>FEDERAL MEDICAID TRANSFER Total</t>
  </si>
  <si>
    <t>Grand Total</t>
  </si>
  <si>
    <t xml:space="preserve">VOCATIONAL EDUCATION                              </t>
  </si>
  <si>
    <t xml:space="preserve">AFTERSCHOOL PROGRAMS                              </t>
  </si>
  <si>
    <t xml:space="preserve">PROFESSIONAL DEVELOPMENT PROGRAMS                 </t>
  </si>
  <si>
    <t xml:space="preserve">FOOD SERVICES                                     </t>
  </si>
  <si>
    <t>6400</t>
  </si>
  <si>
    <t xml:space="preserve">SECURITY SERVICES                                 </t>
  </si>
  <si>
    <t>FY 2013 Expenditures</t>
  </si>
  <si>
    <t>FY 2013 Amt Received</t>
  </si>
  <si>
    <t>FY 2013 Variance</t>
  </si>
  <si>
    <t>-</t>
  </si>
  <si>
    <t>PERFORMANCE MANAGEMENT</t>
  </si>
  <si>
    <t>SCHOOL LEADERSHIP NINTH GRADE ACADEMY</t>
  </si>
  <si>
    <t>GENERAL EDUCATION NINTH GRADE ACADEMY</t>
  </si>
  <si>
    <t>EXTENDED DAY PROGRAM</t>
  </si>
  <si>
    <t>READING CURRICULUM DEVELOPMENT &amp; IMPLEMENTATION</t>
  </si>
  <si>
    <t>ATHLETICS</t>
  </si>
  <si>
    <t>BLACKMAN JONES SAM SCHOOLS TOTAL</t>
  </si>
  <si>
    <t>CUSTODIAL SERVICES</t>
  </si>
  <si>
    <t>0796</t>
  </si>
  <si>
    <t>0802</t>
  </si>
  <si>
    <t>0789</t>
  </si>
  <si>
    <t>CURRICULUM INSTRUCTION</t>
  </si>
  <si>
    <t xml:space="preserve">CURRICULUM DEVELOPMENT &amp; IMPLEMENTATION           </t>
  </si>
  <si>
    <t>CURRICULUM INSTRUCTION Total</t>
  </si>
  <si>
    <t>CURRICULUM &amp; INSTRUCTION</t>
  </si>
  <si>
    <t xml:space="preserve">INSTRUCTIONAL TECH AND SYSTEM SUPPORT             </t>
  </si>
  <si>
    <t>CURRICULUM &amp; INSTRUCTION Total</t>
  </si>
  <si>
    <t>To develop health and physical education content in District of Columbia Public Schools.</t>
  </si>
  <si>
    <t>To fund the Early Warning and Support System as part of the Raising Expectations for Education Outcome Omnibus Act of 2012.</t>
  </si>
  <si>
    <t>SCHOOL IMPROVEMENT GRANT</t>
  </si>
  <si>
    <t>NINTH GRADE ACADEMY</t>
  </si>
  <si>
    <t xml:space="preserve">INSTRUCTIONAL TECH AND SYSTEM SUPPORT   </t>
  </si>
  <si>
    <t xml:space="preserve"> SPECIAL EDUCATION INSTRUCTION     </t>
  </si>
  <si>
    <t xml:space="preserve">PARENTAL ENGAGEMENT  </t>
  </si>
  <si>
    <t xml:space="preserve">SPECIAL EDUCATION CAPACITY BUILDING            </t>
  </si>
  <si>
    <t xml:space="preserve">TRANSITORY SERVICES                 </t>
  </si>
  <si>
    <t xml:space="preserve"> SCHOOL ADMINISTRATIVE SUPPORT              </t>
  </si>
  <si>
    <t xml:space="preserve">MANAGEMENT,DIRECTION &amp; OVERSIGHT     </t>
  </si>
  <si>
    <t xml:space="preserve">OSE INCLUSIVE ACADEMIC PROGRAMS    </t>
  </si>
  <si>
    <t xml:space="preserve"> OSE EARLY STAGES                  </t>
  </si>
  <si>
    <t>FY 2014 Amt Received (as of 12 -31- 2013</t>
  </si>
  <si>
    <t xml:space="preserve">READING CURRICULUM DEVELOPMENT </t>
  </si>
  <si>
    <t>0785</t>
  </si>
  <si>
    <t>DC PHYSICAL ACTIVITY FOR YOUTH</t>
  </si>
  <si>
    <t>DC PHYSICAL ACTIVITY FOR YOUTH Total</t>
  </si>
  <si>
    <t>0788</t>
  </si>
  <si>
    <t>EXPANDED GROWTH FUNDING</t>
  </si>
  <si>
    <t>EXPANDED GROWTH FUNDING Total</t>
  </si>
  <si>
    <t>0803</t>
  </si>
  <si>
    <t>0804</t>
  </si>
  <si>
    <t xml:space="preserve"> CAREER AND TECHNICAL EDUCATION</t>
  </si>
  <si>
    <t xml:space="preserve"> CAREER AND TECHNICAL EDUCATION Total</t>
  </si>
  <si>
    <t>TITLE X - SCHOOL TECHNOLOGY FUND</t>
  </si>
  <si>
    <t>TITLE X - SCHOOL TECHNOLOGY FUND Total</t>
  </si>
  <si>
    <t>To facilitate physical education activities for DCPS youths.</t>
  </si>
  <si>
    <t>To create a social studies assessment that measures student growth across a variety of standards, and uses this data to inform instruction and teacher evaluations.</t>
  </si>
  <si>
    <t>To improve technology in DC public schools.</t>
  </si>
  <si>
    <t>To provide career and technical education.</t>
  </si>
  <si>
    <t>Portion of Blackman Jones related services</t>
  </si>
  <si>
    <t xml:space="preserve">Question 5: Please provide a complete accounting for all intra-District transfers received by or transferred from the agency during FY13 and FY14, to date. For each, please provide a </t>
  </si>
  <si>
    <t>To support competitive sub grants to local educational agencies (LEAs) that demonstrate the greatest need for the funds and the strongest commitment to use the funds to provide adequate resources in order to raise substantially the achievement of students in their lowest-performing schools.</t>
  </si>
  <si>
    <t>To promote and rewards states that are creating the conditions for education innovation and reform; achieving significant outcomes, including making substantial gains in student achievement, closing achievement gaps, improving high schools graduation rates, and ensuring student preparation for success in college and careers.</t>
  </si>
  <si>
    <t>Narrative/Purpose</t>
  </si>
  <si>
    <t>DCPS Performance Oversight Questions_Q5 Attachment_IntraDistrict-Transfer 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</si>
</sst>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24"/>
      <color theme="1"/>
      <name val="Garamond"/>
      <family val="1"/>
    </font>
    <font>
      <b/>
      <sz val="22"/>
      <color theme="1"/>
      <name val="Garamond"/>
      <family val="1"/>
    </font>
    <font>
      <sz val="22"/>
      <color theme="1"/>
      <name val="Garamond"/>
      <family val="1"/>
    </font>
    <font>
      <sz val="22"/>
      <color theme="1"/>
      <name val="Calibri"/>
      <family val="2"/>
      <scheme val="minor"/>
    </font>
    <font>
      <sz val="10"/>
      <color theme="1"/>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07">
    <xf numFmtId="0" fontId="0" fillId="0" borderId="0" xfId="0"/>
    <xf numFmtId="0" fontId="3" fillId="0" borderId="15" xfId="0" applyFont="1" applyBorder="1"/>
    <xf numFmtId="0" fontId="4" fillId="0" borderId="16" xfId="0" applyFont="1" applyFill="1" applyBorder="1"/>
    <xf numFmtId="0" fontId="4" fillId="0" borderId="16" xfId="0" applyFont="1" applyBorder="1"/>
    <xf numFmtId="0" fontId="4" fillId="0" borderId="16" xfId="0" applyFont="1" applyBorder="1" applyAlignment="1">
      <alignment wrapText="1"/>
    </xf>
    <xf numFmtId="0" fontId="4" fillId="2" borderId="16" xfId="0" applyFont="1" applyFill="1" applyBorder="1"/>
    <xf numFmtId="0" fontId="4" fillId="2" borderId="16" xfId="0" applyFont="1" applyFill="1" applyBorder="1" applyAlignment="1">
      <alignment wrapText="1"/>
    </xf>
    <xf numFmtId="0" fontId="4" fillId="0" borderId="16" xfId="0" applyFont="1" applyFill="1" applyBorder="1" applyAlignment="1">
      <alignment wrapText="1"/>
    </xf>
    <xf numFmtId="0" fontId="0" fillId="0" borderId="0" xfId="0" applyFill="1"/>
    <xf numFmtId="0" fontId="3" fillId="0" borderId="15" xfId="0" applyFont="1" applyFill="1" applyBorder="1"/>
    <xf numFmtId="0" fontId="3" fillId="0" borderId="18" xfId="0" applyFont="1" applyBorder="1"/>
    <xf numFmtId="0" fontId="4" fillId="0" borderId="19" xfId="0" applyFont="1" applyFill="1" applyBorder="1"/>
    <xf numFmtId="0" fontId="4" fillId="2" borderId="19" xfId="0" applyFont="1" applyFill="1" applyBorder="1"/>
    <xf numFmtId="0" fontId="4" fillId="2" borderId="19" xfId="0" applyFont="1" applyFill="1" applyBorder="1" applyAlignment="1">
      <alignment wrapText="1"/>
    </xf>
    <xf numFmtId="0" fontId="5" fillId="0" borderId="0" xfId="0" applyFont="1"/>
    <xf numFmtId="0" fontId="5" fillId="0" borderId="0" xfId="0" applyFont="1" applyAlignment="1">
      <alignment wrapText="1"/>
    </xf>
    <xf numFmtId="0" fontId="4" fillId="0" borderId="16" xfId="2" applyFont="1" applyBorder="1" applyAlignment="1">
      <alignment horizontal="center"/>
    </xf>
    <xf numFmtId="0" fontId="4" fillId="0" borderId="16" xfId="2" applyFont="1" applyBorder="1"/>
    <xf numFmtId="0" fontId="5" fillId="0" borderId="16" xfId="0" applyFont="1" applyBorder="1" applyAlignment="1">
      <alignment wrapText="1"/>
    </xf>
    <xf numFmtId="0" fontId="4" fillId="0" borderId="0" xfId="2" applyFont="1"/>
    <xf numFmtId="0" fontId="4" fillId="0" borderId="16" xfId="0" applyFont="1" applyBorder="1" applyAlignment="1">
      <alignment horizontal="left"/>
    </xf>
    <xf numFmtId="0" fontId="0" fillId="0" borderId="0" xfId="0"/>
    <xf numFmtId="0" fontId="0" fillId="0" borderId="0" xfId="0"/>
    <xf numFmtId="0" fontId="0" fillId="0" borderId="0" xfId="0"/>
    <xf numFmtId="0" fontId="0" fillId="0" borderId="0" xfId="0"/>
    <xf numFmtId="0" fontId="5" fillId="0" borderId="16" xfId="0" applyFont="1" applyBorder="1" applyAlignment="1">
      <alignment horizontal="left"/>
    </xf>
    <xf numFmtId="0" fontId="4" fillId="0" borderId="0" xfId="0" applyFont="1"/>
    <xf numFmtId="0" fontId="4" fillId="0" borderId="22" xfId="0" applyFont="1" applyBorder="1"/>
    <xf numFmtId="0" fontId="5" fillId="0" borderId="16" xfId="0" applyFont="1" applyBorder="1"/>
    <xf numFmtId="0" fontId="0" fillId="0" borderId="0" xfId="0"/>
    <xf numFmtId="0" fontId="0" fillId="0" borderId="0" xfId="0"/>
    <xf numFmtId="0" fontId="0" fillId="0" borderId="0" xfId="0"/>
    <xf numFmtId="0" fontId="0" fillId="0" borderId="0" xfId="0" applyFill="1"/>
    <xf numFmtId="0" fontId="4" fillId="0" borderId="16" xfId="0" applyFont="1" applyFill="1" applyBorder="1" applyAlignment="1">
      <alignment horizontal="left"/>
    </xf>
    <xf numFmtId="49" fontId="4" fillId="0" borderId="16" xfId="0" applyNumberFormat="1" applyFont="1" applyFill="1" applyBorder="1" applyAlignment="1">
      <alignment horizontal="left"/>
    </xf>
    <xf numFmtId="49" fontId="4" fillId="0" borderId="16" xfId="0" applyNumberFormat="1" applyFont="1" applyFill="1" applyBorder="1"/>
    <xf numFmtId="0" fontId="4" fillId="2" borderId="0" xfId="2" applyFont="1" applyFill="1"/>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4" fillId="0" borderId="21" xfId="0" applyFont="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4" fillId="2" borderId="0" xfId="0" applyFont="1" applyFill="1" applyBorder="1"/>
    <xf numFmtId="0" fontId="4" fillId="0" borderId="0" xfId="0" applyFont="1" applyFill="1" applyBorder="1"/>
    <xf numFmtId="49" fontId="4" fillId="2" borderId="16" xfId="0" applyNumberFormat="1" applyFont="1" applyFill="1" applyBorder="1"/>
    <xf numFmtId="0" fontId="4" fillId="0" borderId="0" xfId="2" applyFont="1" applyFill="1"/>
    <xf numFmtId="0" fontId="4" fillId="2" borderId="16" xfId="0" applyFont="1" applyFill="1" applyBorder="1" applyAlignment="1">
      <alignment horizontal="left"/>
    </xf>
    <xf numFmtId="0" fontId="4" fillId="0" borderId="16" xfId="2" applyFont="1" applyBorder="1" applyAlignment="1">
      <alignment horizontal="left"/>
    </xf>
    <xf numFmtId="0" fontId="3" fillId="4" borderId="4" xfId="0" applyFont="1" applyFill="1" applyBorder="1"/>
    <xf numFmtId="0" fontId="3" fillId="4" borderId="5" xfId="0" applyFont="1" applyFill="1" applyBorder="1"/>
    <xf numFmtId="0" fontId="3" fillId="4" borderId="5" xfId="0" applyFont="1" applyFill="1" applyBorder="1" applyAlignment="1">
      <alignment wrapText="1"/>
    </xf>
    <xf numFmtId="0" fontId="3" fillId="4" borderId="16" xfId="0" applyFont="1" applyFill="1" applyBorder="1"/>
    <xf numFmtId="0" fontId="3" fillId="0" borderId="0" xfId="0" applyFont="1" applyFill="1" applyBorder="1"/>
    <xf numFmtId="0" fontId="5" fillId="0" borderId="0" xfId="0" applyFont="1" applyFill="1" applyBorder="1"/>
    <xf numFmtId="0" fontId="5" fillId="0" borderId="0" xfId="0" applyFont="1" applyFill="1" applyBorder="1" applyAlignment="1">
      <alignment wrapText="1"/>
    </xf>
    <xf numFmtId="0" fontId="0" fillId="0" borderId="0" xfId="0" applyFill="1" applyBorder="1"/>
    <xf numFmtId="0" fontId="3" fillId="4" borderId="16"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164" fontId="3" fillId="4" borderId="5" xfId="1" applyNumberFormat="1" applyFont="1" applyFill="1" applyBorder="1"/>
    <xf numFmtId="164" fontId="3" fillId="4" borderId="6" xfId="1" applyNumberFormat="1" applyFont="1" applyFill="1" applyBorder="1"/>
    <xf numFmtId="164" fontId="3" fillId="0" borderId="13" xfId="1" applyNumberFormat="1" applyFont="1" applyFill="1" applyBorder="1" applyAlignment="1">
      <alignment horizontal="center" wrapText="1"/>
    </xf>
    <xf numFmtId="164" fontId="3" fillId="0" borderId="14" xfId="1" applyNumberFormat="1" applyFont="1" applyFill="1" applyBorder="1" applyAlignment="1">
      <alignment horizontal="center" wrapText="1"/>
    </xf>
    <xf numFmtId="164" fontId="4" fillId="0" borderId="16" xfId="1" applyNumberFormat="1" applyFont="1" applyBorder="1"/>
    <xf numFmtId="164" fontId="4" fillId="0" borderId="17" xfId="1" applyNumberFormat="1" applyFont="1" applyBorder="1"/>
    <xf numFmtId="164" fontId="4" fillId="0" borderId="16" xfId="1" applyNumberFormat="1" applyFont="1" applyBorder="1" applyAlignment="1">
      <alignment horizontal="center"/>
    </xf>
    <xf numFmtId="164" fontId="4" fillId="0" borderId="0" xfId="1" applyNumberFormat="1" applyFont="1"/>
    <xf numFmtId="164" fontId="4" fillId="2" borderId="16" xfId="1" applyNumberFormat="1" applyFont="1" applyFill="1" applyBorder="1"/>
    <xf numFmtId="164" fontId="4" fillId="2" borderId="17" xfId="1" applyNumberFormat="1" applyFont="1" applyFill="1" applyBorder="1"/>
    <xf numFmtId="164" fontId="4" fillId="2" borderId="16" xfId="1" applyNumberFormat="1" applyFont="1" applyFill="1" applyBorder="1" applyAlignment="1">
      <alignment horizontal="center"/>
    </xf>
    <xf numFmtId="164" fontId="4" fillId="2" borderId="16" xfId="1" applyNumberFormat="1" applyFont="1" applyFill="1" applyBorder="1" applyAlignment="1"/>
    <xf numFmtId="164" fontId="4" fillId="0" borderId="17" xfId="1" applyNumberFormat="1" applyFont="1" applyBorder="1" applyAlignment="1">
      <alignment horizontal="center"/>
    </xf>
    <xf numFmtId="164" fontId="4" fillId="0" borderId="16" xfId="1" applyNumberFormat="1" applyFont="1" applyFill="1" applyBorder="1" applyAlignment="1">
      <alignment horizontal="center"/>
    </xf>
    <xf numFmtId="164" fontId="4" fillId="0" borderId="16" xfId="1" applyNumberFormat="1" applyFont="1" applyFill="1" applyBorder="1"/>
    <xf numFmtId="164" fontId="4" fillId="0" borderId="16" xfId="1" applyNumberFormat="1" applyFont="1" applyBorder="1" applyAlignment="1">
      <alignment horizontal="center" vertical="center"/>
    </xf>
    <xf numFmtId="164" fontId="4" fillId="2" borderId="16" xfId="1" applyNumberFormat="1" applyFont="1" applyFill="1" applyBorder="1" applyAlignment="1">
      <alignment horizontal="center" vertical="center"/>
    </xf>
    <xf numFmtId="164" fontId="5" fillId="0" borderId="16" xfId="1" applyNumberFormat="1" applyFont="1" applyBorder="1"/>
    <xf numFmtId="164" fontId="4" fillId="0" borderId="17" xfId="1" applyNumberFormat="1" applyFont="1" applyFill="1" applyBorder="1"/>
    <xf numFmtId="164" fontId="4" fillId="3" borderId="16" xfId="1" applyNumberFormat="1" applyFont="1" applyFill="1" applyBorder="1"/>
    <xf numFmtId="164" fontId="4" fillId="2" borderId="0" xfId="1" applyNumberFormat="1" applyFont="1" applyFill="1" applyAlignment="1">
      <alignment horizontal="center"/>
    </xf>
    <xf numFmtId="164" fontId="4" fillId="2" borderId="0" xfId="1" applyNumberFormat="1" applyFont="1" applyFill="1"/>
    <xf numFmtId="164" fontId="4" fillId="2" borderId="19" xfId="1" applyNumberFormat="1" applyFont="1" applyFill="1" applyBorder="1" applyAlignment="1">
      <alignment horizontal="center"/>
    </xf>
    <xf numFmtId="164" fontId="4" fillId="2" borderId="19" xfId="1" applyNumberFormat="1" applyFont="1" applyFill="1" applyBorder="1"/>
    <xf numFmtId="164" fontId="4" fillId="2" borderId="20" xfId="1" applyNumberFormat="1" applyFont="1" applyFill="1" applyBorder="1"/>
    <xf numFmtId="164" fontId="3" fillId="4" borderId="16" xfId="1" applyNumberFormat="1" applyFont="1" applyFill="1" applyBorder="1"/>
    <xf numFmtId="164" fontId="5" fillId="0" borderId="0" xfId="1" applyNumberFormat="1" applyFont="1" applyFill="1" applyBorder="1"/>
    <xf numFmtId="164" fontId="5" fillId="0" borderId="0" xfId="1" applyNumberFormat="1" applyFont="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7" xfId="0" applyFont="1" applyFill="1" applyBorder="1" applyAlignment="1">
      <alignment horizontal="center"/>
    </xf>
    <xf numFmtId="0" fontId="3" fillId="4" borderId="0"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tabSelected="1" zoomScale="50" zoomScaleNormal="50" zoomScaleSheetLayoutView="40" workbookViewId="0">
      <selection activeCell="A2" sqref="A2:J2"/>
    </sheetView>
  </sheetViews>
  <sheetFormatPr defaultColWidth="22.28515625" defaultRowHeight="28.5" x14ac:dyDescent="0.45"/>
  <cols>
    <col min="1" max="1" width="18.85546875" style="14" customWidth="1"/>
    <col min="2" max="2" width="12.140625" style="14" customWidth="1"/>
    <col min="3" max="3" width="45.85546875" style="14" customWidth="1"/>
    <col min="4" max="4" width="16" style="14" customWidth="1"/>
    <col min="5" max="5" width="70.7109375" style="14" customWidth="1"/>
    <col min="6" max="6" width="70.140625" style="15" customWidth="1"/>
    <col min="7" max="7" width="25" style="94" customWidth="1"/>
    <col min="8" max="8" width="30.42578125" style="94" customWidth="1"/>
    <col min="9" max="9" width="21.85546875" style="94" customWidth="1"/>
    <col min="10" max="10" width="25.28515625" style="94" customWidth="1"/>
  </cols>
  <sheetData>
    <row r="1" spans="1:10" s="38" customFormat="1" ht="61.5" customHeight="1" thickBot="1" x14ac:dyDescent="0.5">
      <c r="A1" s="95"/>
      <c r="B1" s="96"/>
      <c r="C1" s="96"/>
      <c r="D1" s="96"/>
      <c r="E1" s="96"/>
      <c r="F1" s="96"/>
      <c r="G1" s="96"/>
      <c r="H1" s="96"/>
      <c r="I1" s="96"/>
      <c r="J1" s="97"/>
    </row>
    <row r="2" spans="1:10" s="38" customFormat="1" ht="29.25" customHeight="1" thickBot="1" x14ac:dyDescent="0.5">
      <c r="A2" s="98" t="s">
        <v>315</v>
      </c>
      <c r="B2" s="99"/>
      <c r="C2" s="99"/>
      <c r="D2" s="99"/>
      <c r="E2" s="99"/>
      <c r="F2" s="99"/>
      <c r="G2" s="99"/>
      <c r="H2" s="99"/>
      <c r="I2" s="99"/>
      <c r="J2" s="100"/>
    </row>
    <row r="3" spans="1:10" s="38" customFormat="1" x14ac:dyDescent="0.45">
      <c r="A3" s="56"/>
      <c r="B3" s="57"/>
      <c r="C3" s="57"/>
      <c r="D3" s="57"/>
      <c r="E3" s="57"/>
      <c r="F3" s="58"/>
      <c r="G3" s="67"/>
      <c r="H3" s="67"/>
      <c r="I3" s="67"/>
      <c r="J3" s="68"/>
    </row>
    <row r="4" spans="1:10" s="38" customFormat="1" x14ac:dyDescent="0.45">
      <c r="A4" s="101" t="s">
        <v>311</v>
      </c>
      <c r="B4" s="102"/>
      <c r="C4" s="102"/>
      <c r="D4" s="102"/>
      <c r="E4" s="102"/>
      <c r="F4" s="102"/>
      <c r="G4" s="102"/>
      <c r="H4" s="102"/>
      <c r="I4" s="102"/>
      <c r="J4" s="103"/>
    </row>
    <row r="5" spans="1:10" s="38" customFormat="1" ht="29.25" thickBot="1" x14ac:dyDescent="0.5">
      <c r="A5" s="104" t="s">
        <v>0</v>
      </c>
      <c r="B5" s="105"/>
      <c r="C5" s="105"/>
      <c r="D5" s="105"/>
      <c r="E5" s="105"/>
      <c r="F5" s="105"/>
      <c r="G5" s="105"/>
      <c r="H5" s="105"/>
      <c r="I5" s="105"/>
      <c r="J5" s="106"/>
    </row>
    <row r="6" spans="1:10" s="38" customFormat="1" ht="114" x14ac:dyDescent="0.45">
      <c r="A6" s="65" t="s">
        <v>1</v>
      </c>
      <c r="B6" s="66" t="s">
        <v>2</v>
      </c>
      <c r="C6" s="66" t="s">
        <v>3</v>
      </c>
      <c r="D6" s="66" t="s">
        <v>4</v>
      </c>
      <c r="E6" s="66" t="s">
        <v>5</v>
      </c>
      <c r="F6" s="66" t="s">
        <v>314</v>
      </c>
      <c r="G6" s="69" t="s">
        <v>259</v>
      </c>
      <c r="H6" s="69" t="s">
        <v>258</v>
      </c>
      <c r="I6" s="69" t="s">
        <v>260</v>
      </c>
      <c r="J6" s="70" t="s">
        <v>292</v>
      </c>
    </row>
    <row r="7" spans="1:10" ht="57" x14ac:dyDescent="0.45">
      <c r="A7" s="1" t="s">
        <v>6</v>
      </c>
      <c r="B7" s="2" t="s">
        <v>7</v>
      </c>
      <c r="C7" s="3" t="s">
        <v>8</v>
      </c>
      <c r="D7" s="3"/>
      <c r="E7" s="3"/>
      <c r="F7" s="4" t="s">
        <v>11</v>
      </c>
      <c r="G7" s="71"/>
      <c r="H7" s="71"/>
      <c r="I7" s="71"/>
      <c r="J7" s="72"/>
    </row>
    <row r="8" spans="1:10" x14ac:dyDescent="0.45">
      <c r="A8" s="1"/>
      <c r="B8" s="2"/>
      <c r="C8" s="3"/>
      <c r="D8" s="16" t="s">
        <v>31</v>
      </c>
      <c r="E8" s="17" t="s">
        <v>252</v>
      </c>
      <c r="F8" s="4"/>
      <c r="G8" s="71"/>
      <c r="H8" s="71"/>
      <c r="I8" s="71"/>
      <c r="J8" s="72"/>
    </row>
    <row r="9" spans="1:10" x14ac:dyDescent="0.45">
      <c r="A9" s="1"/>
      <c r="B9" s="2"/>
      <c r="C9" s="3"/>
      <c r="D9" s="16" t="s">
        <v>9</v>
      </c>
      <c r="E9" s="17" t="s">
        <v>253</v>
      </c>
      <c r="F9" s="18"/>
      <c r="G9" s="73">
        <v>6030000.0000000019</v>
      </c>
      <c r="H9" s="71">
        <v>6182268.9399999985</v>
      </c>
      <c r="I9" s="74">
        <v>-152268.94000000003</v>
      </c>
      <c r="J9" s="72">
        <v>6500000.3700000001</v>
      </c>
    </row>
    <row r="10" spans="1:10" x14ac:dyDescent="0.45">
      <c r="A10" s="1"/>
      <c r="B10" s="2"/>
      <c r="C10" s="3"/>
      <c r="D10" s="16" t="s">
        <v>34</v>
      </c>
      <c r="E10" s="17" t="s">
        <v>254</v>
      </c>
      <c r="F10" s="4"/>
      <c r="G10" s="71"/>
      <c r="H10" s="71"/>
      <c r="I10" s="71"/>
      <c r="J10" s="72"/>
    </row>
    <row r="11" spans="1:10" x14ac:dyDescent="0.45">
      <c r="A11" s="1"/>
      <c r="B11" s="2"/>
      <c r="C11" s="3"/>
      <c r="D11" s="16" t="s">
        <v>176</v>
      </c>
      <c r="E11" s="17" t="s">
        <v>255</v>
      </c>
      <c r="F11" s="4"/>
      <c r="G11" s="71"/>
      <c r="H11" s="71"/>
      <c r="I11" s="71"/>
      <c r="J11" s="72"/>
    </row>
    <row r="12" spans="1:10" x14ac:dyDescent="0.45">
      <c r="A12" s="1"/>
      <c r="B12" s="2"/>
      <c r="C12" s="3"/>
      <c r="D12" s="16" t="s">
        <v>256</v>
      </c>
      <c r="E12" s="17" t="s">
        <v>257</v>
      </c>
      <c r="F12" s="4"/>
      <c r="G12" s="73">
        <v>470000</v>
      </c>
      <c r="H12" s="71">
        <v>317731.06</v>
      </c>
      <c r="I12" s="74">
        <v>152268.94</v>
      </c>
      <c r="J12" s="72"/>
    </row>
    <row r="13" spans="1:10" x14ac:dyDescent="0.45">
      <c r="A13" s="1"/>
      <c r="B13" s="2"/>
      <c r="C13" s="5" t="s">
        <v>14</v>
      </c>
      <c r="D13" s="5"/>
      <c r="E13" s="5"/>
      <c r="F13" s="6"/>
      <c r="G13" s="75">
        <f>SUM(G7:G12)</f>
        <v>6500000.0000000019</v>
      </c>
      <c r="H13" s="75">
        <f>SUM(H7:H12)</f>
        <v>6499999.9999999981</v>
      </c>
      <c r="I13" s="75">
        <f>SUM(I7:I12)</f>
        <v>0</v>
      </c>
      <c r="J13" s="76">
        <f>SUM(J7:J12)</f>
        <v>6500000.3700000001</v>
      </c>
    </row>
    <row r="14" spans="1:10" ht="171" x14ac:dyDescent="0.45">
      <c r="A14" s="1"/>
      <c r="B14" s="2" t="s">
        <v>15</v>
      </c>
      <c r="C14" s="4" t="s">
        <v>16</v>
      </c>
      <c r="D14" s="3" t="s">
        <v>24</v>
      </c>
      <c r="E14" s="3" t="s">
        <v>25</v>
      </c>
      <c r="F14" s="4" t="s">
        <v>19</v>
      </c>
      <c r="G14" s="73">
        <v>0</v>
      </c>
      <c r="H14" s="73">
        <v>0</v>
      </c>
      <c r="I14" s="73">
        <v>0</v>
      </c>
      <c r="J14" s="72">
        <v>0</v>
      </c>
    </row>
    <row r="15" spans="1:10" x14ac:dyDescent="0.45">
      <c r="A15" s="1"/>
      <c r="B15" s="2"/>
      <c r="C15" s="5" t="s">
        <v>28</v>
      </c>
      <c r="D15" s="5"/>
      <c r="E15" s="5"/>
      <c r="F15" s="6"/>
      <c r="G15" s="77">
        <v>0</v>
      </c>
      <c r="H15" s="77">
        <v>0</v>
      </c>
      <c r="I15" s="78">
        <v>0</v>
      </c>
      <c r="J15" s="76">
        <v>0</v>
      </c>
    </row>
    <row r="16" spans="1:10" ht="142.5" x14ac:dyDescent="0.45">
      <c r="A16" s="1"/>
      <c r="B16" s="2" t="s">
        <v>29</v>
      </c>
      <c r="C16" s="4" t="s">
        <v>30</v>
      </c>
      <c r="D16" s="3" t="s">
        <v>31</v>
      </c>
      <c r="E16" s="3" t="s">
        <v>32</v>
      </c>
      <c r="F16" s="4" t="s">
        <v>33</v>
      </c>
      <c r="G16" s="73">
        <v>2527024.86</v>
      </c>
      <c r="H16" s="71">
        <v>2527024.8600000003</v>
      </c>
      <c r="I16" s="73">
        <v>0</v>
      </c>
      <c r="J16" s="79">
        <v>2880301</v>
      </c>
    </row>
    <row r="17" spans="1:10" x14ac:dyDescent="0.45">
      <c r="A17" s="1"/>
      <c r="B17" s="2"/>
      <c r="C17" s="3"/>
      <c r="D17" s="3" t="s">
        <v>34</v>
      </c>
      <c r="E17" s="3" t="s">
        <v>35</v>
      </c>
      <c r="F17" s="4"/>
      <c r="G17" s="71">
        <v>0</v>
      </c>
      <c r="H17" s="71">
        <v>0</v>
      </c>
      <c r="I17" s="71">
        <v>0</v>
      </c>
      <c r="J17" s="72"/>
    </row>
    <row r="18" spans="1:10" x14ac:dyDescent="0.45">
      <c r="A18" s="1"/>
      <c r="B18" s="2"/>
      <c r="C18" s="5" t="s">
        <v>36</v>
      </c>
      <c r="D18" s="5"/>
      <c r="E18" s="5"/>
      <c r="F18" s="6"/>
      <c r="G18" s="77">
        <f>SUM(G16:G17)</f>
        <v>2527024.86</v>
      </c>
      <c r="H18" s="75">
        <f>SUM(H16:H17)</f>
        <v>2527024.8600000003</v>
      </c>
      <c r="I18" s="77">
        <v>0</v>
      </c>
      <c r="J18" s="76">
        <f>SUM(J16:J17)</f>
        <v>2880301</v>
      </c>
    </row>
    <row r="19" spans="1:10" ht="171" x14ac:dyDescent="0.45">
      <c r="A19" s="1"/>
      <c r="B19" s="2" t="s">
        <v>37</v>
      </c>
      <c r="C19" s="4" t="s">
        <v>38</v>
      </c>
      <c r="D19" s="3" t="s">
        <v>39</v>
      </c>
      <c r="E19" s="3" t="s">
        <v>40</v>
      </c>
      <c r="F19" s="4" t="s">
        <v>19</v>
      </c>
      <c r="G19" s="73">
        <v>162844.21</v>
      </c>
      <c r="H19" s="71">
        <v>94276.019999999975</v>
      </c>
      <c r="I19" s="71">
        <v>68568.190000000031</v>
      </c>
      <c r="J19" s="72">
        <v>0</v>
      </c>
    </row>
    <row r="20" spans="1:10" x14ac:dyDescent="0.45">
      <c r="A20" s="1"/>
      <c r="B20" s="2"/>
      <c r="C20" s="3"/>
      <c r="D20" s="3" t="s">
        <v>17</v>
      </c>
      <c r="E20" s="3" t="s">
        <v>18</v>
      </c>
      <c r="F20" s="4"/>
      <c r="G20" s="73">
        <v>251945.97000000003</v>
      </c>
      <c r="H20" s="71">
        <v>249058.78999999995</v>
      </c>
      <c r="I20" s="71">
        <v>2887.1800000000076</v>
      </c>
      <c r="J20" s="72">
        <v>0</v>
      </c>
    </row>
    <row r="21" spans="1:10" x14ac:dyDescent="0.45">
      <c r="A21" s="1"/>
      <c r="B21" s="2"/>
      <c r="C21" s="3"/>
      <c r="D21" s="3" t="s">
        <v>34</v>
      </c>
      <c r="E21" s="3" t="s">
        <v>35</v>
      </c>
      <c r="F21" s="4"/>
      <c r="G21" s="73">
        <v>489902.59999999992</v>
      </c>
      <c r="H21" s="71">
        <v>565084.08000000007</v>
      </c>
      <c r="I21" s="71">
        <v>-75181.48</v>
      </c>
      <c r="J21" s="72">
        <v>0</v>
      </c>
    </row>
    <row r="22" spans="1:10" s="21" customFormat="1" x14ac:dyDescent="0.45">
      <c r="A22" s="1"/>
      <c r="B22" s="2"/>
      <c r="C22" s="3"/>
      <c r="D22" s="20">
        <v>5910</v>
      </c>
      <c r="E22" s="3" t="s">
        <v>73</v>
      </c>
      <c r="F22" s="4"/>
      <c r="G22" s="73">
        <v>3726.11</v>
      </c>
      <c r="H22" s="71">
        <v>0</v>
      </c>
      <c r="I22" s="71">
        <v>3726.11</v>
      </c>
      <c r="J22" s="72">
        <v>0</v>
      </c>
    </row>
    <row r="23" spans="1:10" x14ac:dyDescent="0.45">
      <c r="A23" s="1"/>
      <c r="B23" s="2"/>
      <c r="C23" s="5" t="s">
        <v>43</v>
      </c>
      <c r="D23" s="5"/>
      <c r="E23" s="5"/>
      <c r="F23" s="6"/>
      <c r="G23" s="75">
        <f>SUM(G19:G22)</f>
        <v>908418.89</v>
      </c>
      <c r="H23" s="75">
        <f>SUM(H19:H22)</f>
        <v>908418.89</v>
      </c>
      <c r="I23" s="75">
        <v>0</v>
      </c>
      <c r="J23" s="75">
        <v>0</v>
      </c>
    </row>
    <row r="24" spans="1:10" ht="228" x14ac:dyDescent="0.45">
      <c r="A24" s="1"/>
      <c r="B24" s="2" t="s">
        <v>44</v>
      </c>
      <c r="C24" s="3" t="s">
        <v>45</v>
      </c>
      <c r="D24" s="3" t="s">
        <v>46</v>
      </c>
      <c r="E24" s="3" t="s">
        <v>47</v>
      </c>
      <c r="F24" s="4" t="s">
        <v>312</v>
      </c>
      <c r="G24" s="80">
        <v>120000</v>
      </c>
      <c r="H24" s="81">
        <v>110051.68999999997</v>
      </c>
      <c r="I24" s="71">
        <v>9948.31</v>
      </c>
      <c r="J24" s="72">
        <v>0</v>
      </c>
    </row>
    <row r="25" spans="1:10" x14ac:dyDescent="0.45">
      <c r="A25" s="1"/>
      <c r="B25" s="2"/>
      <c r="C25" s="3"/>
      <c r="D25" s="3" t="s">
        <v>48</v>
      </c>
      <c r="E25" s="3" t="s">
        <v>49</v>
      </c>
      <c r="F25" s="4"/>
      <c r="G25" s="80">
        <v>154985.89000000001</v>
      </c>
      <c r="H25" s="81">
        <v>126996.98000000001</v>
      </c>
      <c r="I25" s="71">
        <v>27988.91</v>
      </c>
      <c r="J25" s="72">
        <v>0</v>
      </c>
    </row>
    <row r="26" spans="1:10" x14ac:dyDescent="0.45">
      <c r="A26" s="1"/>
      <c r="B26" s="2"/>
      <c r="C26" s="3"/>
      <c r="D26" s="3" t="s">
        <v>39</v>
      </c>
      <c r="E26" s="3" t="s">
        <v>40</v>
      </c>
      <c r="F26" s="4"/>
      <c r="G26" s="80">
        <v>1292779.0000000002</v>
      </c>
      <c r="H26" s="81">
        <v>1267448.6100000001</v>
      </c>
      <c r="I26" s="71">
        <v>25330.39</v>
      </c>
      <c r="J26" s="72">
        <v>0</v>
      </c>
    </row>
    <row r="27" spans="1:10" x14ac:dyDescent="0.45">
      <c r="A27" s="1"/>
      <c r="B27" s="2"/>
      <c r="C27" s="3"/>
      <c r="D27" s="3" t="s">
        <v>41</v>
      </c>
      <c r="E27" s="3" t="s">
        <v>42</v>
      </c>
      <c r="F27" s="4"/>
      <c r="G27" s="80">
        <v>22799.47</v>
      </c>
      <c r="H27" s="81">
        <v>12161.469999999998</v>
      </c>
      <c r="I27" s="71">
        <v>10638.000000000002</v>
      </c>
      <c r="J27" s="72">
        <v>157489.97</v>
      </c>
    </row>
    <row r="28" spans="1:10" s="37" customFormat="1" x14ac:dyDescent="0.45">
      <c r="A28" s="1"/>
      <c r="B28" s="2"/>
      <c r="C28" s="3"/>
      <c r="D28" s="20">
        <v>2031</v>
      </c>
      <c r="E28" s="3" t="s">
        <v>281</v>
      </c>
      <c r="F28" s="4"/>
      <c r="G28" s="80" t="s">
        <v>261</v>
      </c>
      <c r="H28" s="81" t="s">
        <v>261</v>
      </c>
      <c r="I28" s="71" t="s">
        <v>261</v>
      </c>
      <c r="J28" s="72">
        <v>662725.02</v>
      </c>
    </row>
    <row r="29" spans="1:10" x14ac:dyDescent="0.45">
      <c r="A29" s="1"/>
      <c r="B29" s="2"/>
      <c r="C29" s="3"/>
      <c r="D29" s="3" t="s">
        <v>17</v>
      </c>
      <c r="E29" s="3" t="s">
        <v>18</v>
      </c>
      <c r="F29" s="4"/>
      <c r="G29" s="80">
        <v>1155813.55</v>
      </c>
      <c r="H29" s="81">
        <v>1229718.83</v>
      </c>
      <c r="I29" s="71">
        <v>-73905.279999999999</v>
      </c>
      <c r="J29" s="72">
        <v>1204606.03</v>
      </c>
    </row>
    <row r="30" spans="1:10" x14ac:dyDescent="0.45">
      <c r="A30" s="1"/>
      <c r="B30" s="2"/>
      <c r="C30" s="5" t="s">
        <v>50</v>
      </c>
      <c r="D30" s="5"/>
      <c r="E30" s="5"/>
      <c r="F30" s="6"/>
      <c r="G30" s="75">
        <f>SUM(G24:G29)</f>
        <v>2746377.91</v>
      </c>
      <c r="H30" s="75">
        <f>SUM(H24:H29)</f>
        <v>2746377.58</v>
      </c>
      <c r="I30" s="75">
        <f>SUM(I24:I29)</f>
        <v>0.33000000000174623</v>
      </c>
      <c r="J30" s="76">
        <f>SUM(J27:J29)</f>
        <v>2024821.02</v>
      </c>
    </row>
    <row r="31" spans="1:10" ht="171" x14ac:dyDescent="0.45">
      <c r="A31" s="1"/>
      <c r="B31" s="2" t="s">
        <v>51</v>
      </c>
      <c r="C31" s="2" t="s">
        <v>52</v>
      </c>
      <c r="D31" s="3" t="s">
        <v>53</v>
      </c>
      <c r="E31" s="3" t="s">
        <v>54</v>
      </c>
      <c r="F31" s="4" t="s">
        <v>19</v>
      </c>
      <c r="G31" s="73">
        <v>189045.23</v>
      </c>
      <c r="H31" s="71">
        <v>189045.23</v>
      </c>
      <c r="I31" s="71">
        <v>0</v>
      </c>
      <c r="J31" s="72">
        <v>20715.28</v>
      </c>
    </row>
    <row r="32" spans="1:10" s="22" customFormat="1" x14ac:dyDescent="0.45">
      <c r="A32" s="1"/>
      <c r="B32" s="2"/>
      <c r="C32" s="2"/>
      <c r="D32" s="20">
        <v>1090</v>
      </c>
      <c r="E32" s="3" t="s">
        <v>262</v>
      </c>
      <c r="F32" s="4"/>
      <c r="G32" s="73">
        <v>0</v>
      </c>
      <c r="H32" s="71">
        <v>0</v>
      </c>
      <c r="I32" s="71">
        <v>0</v>
      </c>
      <c r="J32" s="73">
        <v>0</v>
      </c>
    </row>
    <row r="33" spans="1:10" s="22" customFormat="1" x14ac:dyDescent="0.45">
      <c r="A33" s="1"/>
      <c r="B33" s="2"/>
      <c r="C33" s="2"/>
      <c r="D33" s="20">
        <v>1501</v>
      </c>
      <c r="E33" s="3" t="s">
        <v>47</v>
      </c>
      <c r="F33" s="4"/>
      <c r="G33" s="73">
        <v>0</v>
      </c>
      <c r="H33" s="71">
        <v>0</v>
      </c>
      <c r="I33" s="71">
        <v>0</v>
      </c>
      <c r="J33" s="73">
        <v>0</v>
      </c>
    </row>
    <row r="34" spans="1:10" s="22" customFormat="1" x14ac:dyDescent="0.45">
      <c r="A34" s="1"/>
      <c r="B34" s="2"/>
      <c r="C34" s="2"/>
      <c r="D34" s="20">
        <v>1514</v>
      </c>
      <c r="E34" s="3" t="s">
        <v>263</v>
      </c>
      <c r="F34" s="4"/>
      <c r="G34" s="73">
        <v>0</v>
      </c>
      <c r="H34" s="71">
        <v>129383.20999999999</v>
      </c>
      <c r="I34" s="71">
        <v>-129383.20999999999</v>
      </c>
      <c r="J34" s="73">
        <v>0</v>
      </c>
    </row>
    <row r="35" spans="1:10" x14ac:dyDescent="0.45">
      <c r="A35" s="1"/>
      <c r="B35" s="2"/>
      <c r="C35" s="3"/>
      <c r="D35" s="3" t="s">
        <v>39</v>
      </c>
      <c r="E35" s="3" t="s">
        <v>40</v>
      </c>
      <c r="F35" s="4"/>
      <c r="G35" s="73">
        <v>859768.15999999992</v>
      </c>
      <c r="H35" s="71">
        <v>885592.89000000013</v>
      </c>
      <c r="I35" s="71">
        <v>-25824.730000000014</v>
      </c>
      <c r="J35" s="71">
        <v>173367.01</v>
      </c>
    </row>
    <row r="36" spans="1:10" x14ac:dyDescent="0.45">
      <c r="A36" s="1"/>
      <c r="B36" s="2"/>
      <c r="C36" s="3"/>
      <c r="D36" s="3" t="s">
        <v>41</v>
      </c>
      <c r="E36" s="3" t="s">
        <v>42</v>
      </c>
      <c r="F36" s="4"/>
      <c r="G36" s="73">
        <v>5732.8</v>
      </c>
      <c r="H36" s="71">
        <v>5732.8</v>
      </c>
      <c r="I36" s="71">
        <v>0</v>
      </c>
      <c r="J36" s="73">
        <v>0</v>
      </c>
    </row>
    <row r="37" spans="1:10" x14ac:dyDescent="0.45">
      <c r="A37" s="1"/>
      <c r="B37" s="2"/>
      <c r="C37" s="3"/>
      <c r="D37" s="3" t="s">
        <v>55</v>
      </c>
      <c r="E37" s="3" t="s">
        <v>56</v>
      </c>
      <c r="F37" s="4"/>
      <c r="G37" s="73">
        <v>0</v>
      </c>
      <c r="H37" s="71">
        <v>-35855.220000000008</v>
      </c>
      <c r="I37" s="71">
        <v>35855.220000000008</v>
      </c>
      <c r="J37" s="73">
        <v>0</v>
      </c>
    </row>
    <row r="38" spans="1:10" x14ac:dyDescent="0.45">
      <c r="A38" s="1"/>
      <c r="B38" s="2"/>
      <c r="C38" s="3"/>
      <c r="D38" s="3" t="s">
        <v>17</v>
      </c>
      <c r="E38" s="3" t="s">
        <v>18</v>
      </c>
      <c r="F38" s="4"/>
      <c r="G38" s="73">
        <v>15792517.950000014</v>
      </c>
      <c r="H38" s="71">
        <v>15634843.420000013</v>
      </c>
      <c r="I38" s="71">
        <v>157674.52999999997</v>
      </c>
      <c r="J38" s="71">
        <v>14771384.670000002</v>
      </c>
    </row>
    <row r="39" spans="1:10" s="22" customFormat="1" x14ac:dyDescent="0.45">
      <c r="A39" s="1"/>
      <c r="B39" s="2"/>
      <c r="C39" s="3"/>
      <c r="D39" s="20">
        <v>2114</v>
      </c>
      <c r="E39" s="3" t="s">
        <v>264</v>
      </c>
      <c r="F39" s="4"/>
      <c r="G39" s="73">
        <v>0</v>
      </c>
      <c r="H39" s="71">
        <v>45771.100000000006</v>
      </c>
      <c r="I39" s="71">
        <v>-45771.100000000006</v>
      </c>
      <c r="J39" s="71">
        <v>0</v>
      </c>
    </row>
    <row r="40" spans="1:10" x14ac:dyDescent="0.45">
      <c r="A40" s="1"/>
      <c r="B40" s="2"/>
      <c r="C40" s="3"/>
      <c r="D40" s="3" t="s">
        <v>57</v>
      </c>
      <c r="E40" s="3" t="s">
        <v>58</v>
      </c>
      <c r="F40" s="4"/>
      <c r="G40" s="73">
        <v>193921.77999999997</v>
      </c>
      <c r="H40" s="71">
        <v>193921.77999999997</v>
      </c>
      <c r="I40" s="71">
        <v>0</v>
      </c>
      <c r="J40" s="71">
        <v>0</v>
      </c>
    </row>
    <row r="41" spans="1:10" x14ac:dyDescent="0.45">
      <c r="A41" s="1"/>
      <c r="B41" s="2"/>
      <c r="C41" s="3"/>
      <c r="D41" s="3" t="s">
        <v>20</v>
      </c>
      <c r="E41" s="3" t="s">
        <v>21</v>
      </c>
      <c r="F41" s="4"/>
      <c r="G41" s="73">
        <v>273596.37</v>
      </c>
      <c r="H41" s="71">
        <v>230374.05</v>
      </c>
      <c r="I41" s="71">
        <v>43222.32</v>
      </c>
      <c r="J41" s="71">
        <v>250000</v>
      </c>
    </row>
    <row r="42" spans="1:10" s="39" customFormat="1" x14ac:dyDescent="0.45">
      <c r="A42" s="1"/>
      <c r="B42" s="2"/>
      <c r="C42" s="3"/>
      <c r="D42" s="20">
        <v>2500</v>
      </c>
      <c r="E42" s="3" t="s">
        <v>253</v>
      </c>
      <c r="F42" s="4"/>
      <c r="G42" s="73" t="s">
        <v>261</v>
      </c>
      <c r="H42" s="71" t="s">
        <v>261</v>
      </c>
      <c r="I42" s="71" t="s">
        <v>261</v>
      </c>
      <c r="J42" s="71">
        <v>0</v>
      </c>
    </row>
    <row r="43" spans="1:10" x14ac:dyDescent="0.45">
      <c r="A43" s="1"/>
      <c r="B43" s="2"/>
      <c r="C43" s="3"/>
      <c r="D43" s="20">
        <v>2560</v>
      </c>
      <c r="E43" s="3" t="s">
        <v>265</v>
      </c>
      <c r="F43" s="4"/>
      <c r="G43" s="73">
        <v>311116.11</v>
      </c>
      <c r="H43" s="71">
        <v>253059.35999999993</v>
      </c>
      <c r="I43" s="71">
        <v>58056.749999999985</v>
      </c>
      <c r="J43" s="71">
        <v>2660880.2200000002</v>
      </c>
    </row>
    <row r="44" spans="1:10" s="39" customFormat="1" x14ac:dyDescent="0.45">
      <c r="A44" s="1"/>
      <c r="B44" s="2"/>
      <c r="C44" s="3"/>
      <c r="D44" s="20">
        <v>2570</v>
      </c>
      <c r="E44" s="3" t="s">
        <v>282</v>
      </c>
      <c r="F44" s="4"/>
      <c r="G44" s="73" t="s">
        <v>261</v>
      </c>
      <c r="H44" s="71" t="s">
        <v>261</v>
      </c>
      <c r="I44" s="71"/>
      <c r="J44" s="71">
        <v>2325952.36</v>
      </c>
    </row>
    <row r="45" spans="1:10" x14ac:dyDescent="0.45">
      <c r="A45" s="1"/>
      <c r="B45" s="2"/>
      <c r="C45" s="3"/>
      <c r="D45" s="3" t="s">
        <v>12</v>
      </c>
      <c r="E45" s="3" t="s">
        <v>13</v>
      </c>
      <c r="F45" s="4"/>
      <c r="G45" s="73">
        <v>1945746.8599999999</v>
      </c>
      <c r="H45" s="71">
        <v>1945746.8599999999</v>
      </c>
      <c r="I45" s="71">
        <v>2.9103830456733704E-11</v>
      </c>
      <c r="J45" s="71">
        <v>547187.99999999988</v>
      </c>
    </row>
    <row r="46" spans="1:10" s="23" customFormat="1" x14ac:dyDescent="0.45">
      <c r="A46" s="1"/>
      <c r="B46" s="2"/>
      <c r="C46" s="3"/>
      <c r="D46" s="20">
        <v>2750</v>
      </c>
      <c r="E46" s="3" t="s">
        <v>235</v>
      </c>
      <c r="F46" s="4"/>
      <c r="G46" s="73">
        <v>0</v>
      </c>
      <c r="H46" s="71">
        <v>7808.82</v>
      </c>
      <c r="I46" s="71">
        <v>-7808.82</v>
      </c>
      <c r="J46" s="71">
        <v>0</v>
      </c>
    </row>
    <row r="47" spans="1:10" x14ac:dyDescent="0.45">
      <c r="A47" s="1"/>
      <c r="B47" s="2"/>
      <c r="C47" s="3"/>
      <c r="D47" s="3" t="s">
        <v>22</v>
      </c>
      <c r="E47" s="3" t="s">
        <v>23</v>
      </c>
      <c r="F47" s="4"/>
      <c r="G47" s="73">
        <v>740860.21</v>
      </c>
      <c r="H47" s="71">
        <v>691193.78</v>
      </c>
      <c r="I47" s="71">
        <v>49666.429999999935</v>
      </c>
      <c r="J47" s="71">
        <v>175446.41000000003</v>
      </c>
    </row>
    <row r="48" spans="1:10" s="40" customFormat="1" x14ac:dyDescent="0.45">
      <c r="A48" s="1"/>
      <c r="B48" s="2"/>
      <c r="C48" s="3"/>
      <c r="D48" s="20">
        <v>2900</v>
      </c>
      <c r="E48" s="3" t="s">
        <v>283</v>
      </c>
      <c r="F48" s="4"/>
      <c r="G48" s="73" t="s">
        <v>261</v>
      </c>
      <c r="H48" s="71" t="s">
        <v>261</v>
      </c>
      <c r="I48" s="71" t="s">
        <v>261</v>
      </c>
      <c r="J48" s="73">
        <v>0</v>
      </c>
    </row>
    <row r="49" spans="1:10" x14ac:dyDescent="0.45">
      <c r="A49" s="1"/>
      <c r="B49" s="2"/>
      <c r="C49" s="3"/>
      <c r="D49" s="3" t="s">
        <v>24</v>
      </c>
      <c r="E49" s="3" t="s">
        <v>25</v>
      </c>
      <c r="F49" s="4"/>
      <c r="G49" s="73">
        <v>3941979.36</v>
      </c>
      <c r="H49" s="71">
        <v>3782650.39</v>
      </c>
      <c r="I49" s="71">
        <v>159328.96999999977</v>
      </c>
      <c r="J49" s="71">
        <f>744175.25-69.95</f>
        <v>744105.3</v>
      </c>
    </row>
    <row r="50" spans="1:10" s="41" customFormat="1" x14ac:dyDescent="0.45">
      <c r="A50" s="1"/>
      <c r="B50" s="2"/>
      <c r="C50" s="3"/>
      <c r="D50" s="20">
        <v>3030</v>
      </c>
      <c r="E50" s="3" t="s">
        <v>284</v>
      </c>
      <c r="F50" s="4"/>
      <c r="G50" s="73" t="s">
        <v>261</v>
      </c>
      <c r="H50" s="71" t="s">
        <v>261</v>
      </c>
      <c r="I50" s="71" t="s">
        <v>261</v>
      </c>
      <c r="J50" s="73">
        <v>0</v>
      </c>
    </row>
    <row r="51" spans="1:10" x14ac:dyDescent="0.45">
      <c r="A51" s="1"/>
      <c r="B51" s="2"/>
      <c r="C51" s="3"/>
      <c r="D51" s="3" t="s">
        <v>62</v>
      </c>
      <c r="E51" s="3" t="s">
        <v>63</v>
      </c>
      <c r="F51" s="4"/>
      <c r="G51" s="73">
        <v>1494625.96</v>
      </c>
      <c r="H51" s="71">
        <v>1494625.96</v>
      </c>
      <c r="I51" s="71">
        <v>0</v>
      </c>
      <c r="J51" s="73">
        <v>0</v>
      </c>
    </row>
    <row r="52" spans="1:10" x14ac:dyDescent="0.45">
      <c r="A52" s="1"/>
      <c r="B52" s="2"/>
      <c r="C52" s="3"/>
      <c r="D52" s="3" t="s">
        <v>34</v>
      </c>
      <c r="E52" s="3" t="s">
        <v>35</v>
      </c>
      <c r="F52" s="4"/>
      <c r="G52" s="73">
        <v>46090.53</v>
      </c>
      <c r="H52" s="71">
        <v>46075.3</v>
      </c>
      <c r="I52" s="71">
        <v>15.230000000000018</v>
      </c>
      <c r="J52" s="71">
        <v>5251371.3</v>
      </c>
    </row>
    <row r="53" spans="1:10" s="22" customFormat="1" x14ac:dyDescent="0.45">
      <c r="A53" s="1"/>
      <c r="B53" s="2"/>
      <c r="C53" s="3"/>
      <c r="D53" s="20">
        <v>4380</v>
      </c>
      <c r="E53" s="3" t="s">
        <v>266</v>
      </c>
      <c r="F53" s="4"/>
      <c r="G53" s="73">
        <v>0</v>
      </c>
      <c r="H53" s="71">
        <v>0</v>
      </c>
      <c r="I53" s="71">
        <v>0</v>
      </c>
      <c r="J53" s="71">
        <v>1423360</v>
      </c>
    </row>
    <row r="54" spans="1:10" x14ac:dyDescent="0.45">
      <c r="A54" s="1"/>
      <c r="B54" s="2"/>
      <c r="C54" s="3"/>
      <c r="D54" s="3" t="s">
        <v>64</v>
      </c>
      <c r="E54" s="3" t="s">
        <v>65</v>
      </c>
      <c r="F54" s="4"/>
      <c r="G54" s="73">
        <v>968800</v>
      </c>
      <c r="H54" s="71">
        <v>968800</v>
      </c>
      <c r="I54" s="71">
        <v>0</v>
      </c>
      <c r="J54" s="73">
        <v>0</v>
      </c>
    </row>
    <row r="55" spans="1:10" x14ac:dyDescent="0.45">
      <c r="A55" s="1"/>
      <c r="B55" s="2"/>
      <c r="C55" s="3"/>
      <c r="D55" s="3" t="s">
        <v>26</v>
      </c>
      <c r="E55" s="3" t="s">
        <v>27</v>
      </c>
      <c r="F55" s="4"/>
      <c r="G55" s="73">
        <v>1120671.92</v>
      </c>
      <c r="H55" s="71">
        <v>1109570.3499999999</v>
      </c>
      <c r="I55" s="71">
        <v>11101.569999999978</v>
      </c>
      <c r="J55" s="71">
        <v>4570854.7699999996</v>
      </c>
    </row>
    <row r="56" spans="1:10" s="42" customFormat="1" x14ac:dyDescent="0.45">
      <c r="A56" s="1"/>
      <c r="B56" s="2"/>
      <c r="C56" s="3"/>
      <c r="D56" s="20">
        <v>4700</v>
      </c>
      <c r="E56" s="3" t="s">
        <v>285</v>
      </c>
      <c r="F56" s="4"/>
      <c r="G56" s="73">
        <v>0</v>
      </c>
      <c r="H56" s="71">
        <v>0</v>
      </c>
      <c r="I56" s="71">
        <v>0</v>
      </c>
      <c r="J56" s="71">
        <v>0</v>
      </c>
    </row>
    <row r="57" spans="1:10" x14ac:dyDescent="0.45">
      <c r="A57" s="1"/>
      <c r="B57" s="2"/>
      <c r="C57" s="3"/>
      <c r="D57" s="3" t="s">
        <v>68</v>
      </c>
      <c r="E57" s="3" t="s">
        <v>69</v>
      </c>
      <c r="F57" s="4"/>
      <c r="G57" s="73">
        <v>133443.52000000002</v>
      </c>
      <c r="H57" s="71">
        <v>130768.84999999999</v>
      </c>
      <c r="I57" s="71">
        <v>2674.6699999999996</v>
      </c>
      <c r="J57" s="71">
        <v>4791.25</v>
      </c>
    </row>
    <row r="58" spans="1:10" s="22" customFormat="1" x14ac:dyDescent="0.45">
      <c r="A58" s="1"/>
      <c r="B58" s="2"/>
      <c r="C58" s="3"/>
      <c r="D58" s="20">
        <v>5500</v>
      </c>
      <c r="E58" s="3" t="s">
        <v>267</v>
      </c>
      <c r="F58" s="4"/>
      <c r="G58" s="73">
        <v>0</v>
      </c>
      <c r="H58" s="71">
        <v>0</v>
      </c>
      <c r="I58" s="71">
        <v>0</v>
      </c>
      <c r="J58" s="71">
        <v>153900</v>
      </c>
    </row>
    <row r="59" spans="1:10" x14ac:dyDescent="0.45">
      <c r="A59" s="1"/>
      <c r="B59" s="2"/>
      <c r="C59" s="3"/>
      <c r="D59" s="3" t="s">
        <v>70</v>
      </c>
      <c r="E59" s="3" t="s">
        <v>71</v>
      </c>
      <c r="F59" s="4"/>
      <c r="G59" s="73">
        <v>0</v>
      </c>
      <c r="H59" s="71">
        <v>389182.75000000006</v>
      </c>
      <c r="I59" s="71">
        <v>-389182.75000000006</v>
      </c>
      <c r="J59" s="71">
        <v>0</v>
      </c>
    </row>
    <row r="60" spans="1:10" x14ac:dyDescent="0.45">
      <c r="A60" s="1"/>
      <c r="B60" s="2"/>
      <c r="C60" s="3"/>
      <c r="D60" s="3" t="s">
        <v>72</v>
      </c>
      <c r="E60" s="3" t="s">
        <v>73</v>
      </c>
      <c r="F60" s="4"/>
      <c r="G60" s="73">
        <v>89807.539999999979</v>
      </c>
      <c r="H60" s="71">
        <v>40079.029999999992</v>
      </c>
      <c r="I60" s="71">
        <v>49728.509999999995</v>
      </c>
      <c r="J60" s="71">
        <v>236435.66999999998</v>
      </c>
    </row>
    <row r="61" spans="1:10" x14ac:dyDescent="0.45">
      <c r="A61" s="1"/>
      <c r="B61" s="2"/>
      <c r="C61" s="3"/>
      <c r="D61" s="3" t="s">
        <v>74</v>
      </c>
      <c r="E61" s="3" t="s">
        <v>75</v>
      </c>
      <c r="F61" s="4"/>
      <c r="G61" s="73">
        <v>137341</v>
      </c>
      <c r="H61" s="71">
        <v>106694.58999999998</v>
      </c>
      <c r="I61" s="71">
        <v>30646.409999999996</v>
      </c>
      <c r="J61" s="73">
        <v>0</v>
      </c>
    </row>
    <row r="62" spans="1:10" x14ac:dyDescent="0.45">
      <c r="A62" s="1"/>
      <c r="B62" s="2"/>
      <c r="C62" s="5" t="s">
        <v>76</v>
      </c>
      <c r="D62" s="5"/>
      <c r="E62" s="5"/>
      <c r="F62" s="6"/>
      <c r="G62" s="75">
        <f>SUM(G31:G61)</f>
        <v>28245065.300000016</v>
      </c>
      <c r="H62" s="75">
        <f>SUM(H31:H61)</f>
        <v>28245065.300000023</v>
      </c>
      <c r="I62" s="75">
        <f>SUM(I31:I61)</f>
        <v>-5.1659299060702324E-10</v>
      </c>
      <c r="J62" s="76">
        <f>SUM(J31:J61)</f>
        <v>33309752.240000002</v>
      </c>
    </row>
    <row r="63" spans="1:10" ht="285" x14ac:dyDescent="0.45">
      <c r="A63" s="1"/>
      <c r="B63" s="2" t="s">
        <v>78</v>
      </c>
      <c r="C63" s="4" t="s">
        <v>79</v>
      </c>
      <c r="D63" s="3" t="s">
        <v>80</v>
      </c>
      <c r="E63" s="3" t="s">
        <v>81</v>
      </c>
      <c r="F63" s="4" t="s">
        <v>82</v>
      </c>
      <c r="G63" s="73">
        <v>0</v>
      </c>
      <c r="H63" s="73">
        <v>0</v>
      </c>
      <c r="I63" s="73">
        <v>0</v>
      </c>
      <c r="J63" s="71">
        <v>573486</v>
      </c>
    </row>
    <row r="64" spans="1:10" x14ac:dyDescent="0.45">
      <c r="A64" s="1"/>
      <c r="B64" s="2"/>
      <c r="C64" s="3"/>
      <c r="D64" s="3" t="s">
        <v>46</v>
      </c>
      <c r="E64" s="3" t="s">
        <v>47</v>
      </c>
      <c r="F64" s="4"/>
      <c r="G64" s="73">
        <v>412735.94</v>
      </c>
      <c r="H64" s="71">
        <v>0</v>
      </c>
      <c r="I64" s="71">
        <v>412735.94</v>
      </c>
      <c r="J64" s="73" t="s">
        <v>261</v>
      </c>
    </row>
    <row r="65" spans="1:10" x14ac:dyDescent="0.45">
      <c r="A65" s="1"/>
      <c r="B65" s="2"/>
      <c r="C65" s="3"/>
      <c r="D65" s="3" t="s">
        <v>55</v>
      </c>
      <c r="E65" s="3" t="s">
        <v>56</v>
      </c>
      <c r="F65" s="4"/>
      <c r="G65" s="73">
        <v>2092795.0200000003</v>
      </c>
      <c r="H65" s="71">
        <v>1925464.26</v>
      </c>
      <c r="I65" s="71">
        <v>167330.75999999995</v>
      </c>
      <c r="J65" s="73" t="s">
        <v>261</v>
      </c>
    </row>
    <row r="66" spans="1:10" x14ac:dyDescent="0.45">
      <c r="A66" s="1"/>
      <c r="B66" s="2"/>
      <c r="C66" s="3"/>
      <c r="D66" s="3" t="s">
        <v>17</v>
      </c>
      <c r="E66" s="3" t="s">
        <v>18</v>
      </c>
      <c r="F66" s="4"/>
      <c r="G66" s="73">
        <v>835049.2</v>
      </c>
      <c r="H66" s="71">
        <v>829799.2</v>
      </c>
      <c r="I66" s="71">
        <v>5250</v>
      </c>
      <c r="J66" s="71">
        <v>806074.58</v>
      </c>
    </row>
    <row r="67" spans="1:10" x14ac:dyDescent="0.45">
      <c r="A67" s="1"/>
      <c r="B67" s="2"/>
      <c r="C67" s="3"/>
      <c r="D67" s="3" t="s">
        <v>57</v>
      </c>
      <c r="E67" s="3" t="s">
        <v>58</v>
      </c>
      <c r="F67" s="4"/>
      <c r="G67" s="73">
        <v>0</v>
      </c>
      <c r="H67" s="71">
        <v>0</v>
      </c>
      <c r="I67" s="71">
        <v>0</v>
      </c>
      <c r="J67" s="73">
        <v>0</v>
      </c>
    </row>
    <row r="68" spans="1:10" x14ac:dyDescent="0.45">
      <c r="A68" s="1"/>
      <c r="B68" s="2"/>
      <c r="C68" s="3"/>
      <c r="D68" s="3" t="s">
        <v>59</v>
      </c>
      <c r="E68" s="3" t="s">
        <v>60</v>
      </c>
      <c r="F68" s="4"/>
      <c r="G68" s="73">
        <v>1976.53</v>
      </c>
      <c r="H68" s="71">
        <v>0</v>
      </c>
      <c r="I68" s="71">
        <v>1976.53</v>
      </c>
      <c r="J68" s="71">
        <v>8145</v>
      </c>
    </row>
    <row r="69" spans="1:10" x14ac:dyDescent="0.45">
      <c r="A69" s="1"/>
      <c r="B69" s="2"/>
      <c r="C69" s="3"/>
      <c r="D69" s="3" t="s">
        <v>62</v>
      </c>
      <c r="E69" s="3" t="s">
        <v>63</v>
      </c>
      <c r="F69" s="4"/>
      <c r="G69" s="73">
        <v>502863.48</v>
      </c>
      <c r="H69" s="71">
        <v>500078.14</v>
      </c>
      <c r="I69" s="71">
        <v>2785.3400000000029</v>
      </c>
      <c r="J69" s="71">
        <v>2510985.17</v>
      </c>
    </row>
    <row r="70" spans="1:10" x14ac:dyDescent="0.45">
      <c r="A70" s="1"/>
      <c r="B70" s="2"/>
      <c r="C70" s="3"/>
      <c r="D70" s="3" t="s">
        <v>34</v>
      </c>
      <c r="E70" s="3" t="s">
        <v>35</v>
      </c>
      <c r="F70" s="4"/>
      <c r="G70" s="73">
        <v>3895840.7799999984</v>
      </c>
      <c r="H70" s="71">
        <v>4426140.0899999971</v>
      </c>
      <c r="I70" s="71">
        <v>-530299.31000000006</v>
      </c>
      <c r="J70" s="71">
        <v>2324585.69</v>
      </c>
    </row>
    <row r="71" spans="1:10" x14ac:dyDescent="0.45">
      <c r="A71" s="1"/>
      <c r="B71" s="2"/>
      <c r="C71" s="3"/>
      <c r="D71" s="3" t="s">
        <v>26</v>
      </c>
      <c r="E71" s="3" t="s">
        <v>27</v>
      </c>
      <c r="F71" s="4"/>
      <c r="G71" s="73">
        <v>60000</v>
      </c>
      <c r="H71" s="71">
        <v>119779.26000000001</v>
      </c>
      <c r="I71" s="71">
        <v>-59779.26</v>
      </c>
      <c r="J71" s="71">
        <v>8000</v>
      </c>
    </row>
    <row r="72" spans="1:10" x14ac:dyDescent="0.45">
      <c r="A72" s="1"/>
      <c r="B72" s="2"/>
      <c r="C72" s="3"/>
      <c r="D72" s="3" t="s">
        <v>83</v>
      </c>
      <c r="E72" s="3" t="s">
        <v>84</v>
      </c>
      <c r="F72" s="4"/>
      <c r="G72" s="73">
        <v>0</v>
      </c>
      <c r="H72" s="71">
        <v>0</v>
      </c>
      <c r="I72" s="82">
        <v>0</v>
      </c>
      <c r="J72" s="73">
        <v>0</v>
      </c>
    </row>
    <row r="73" spans="1:10" x14ac:dyDescent="0.45">
      <c r="A73" s="1"/>
      <c r="B73" s="2"/>
      <c r="C73" s="5" t="s">
        <v>85</v>
      </c>
      <c r="D73" s="5"/>
      <c r="E73" s="5"/>
      <c r="F73" s="6"/>
      <c r="G73" s="75">
        <f>SUM(G63:G72)</f>
        <v>7801260.9499999983</v>
      </c>
      <c r="H73" s="75">
        <f>SUM(H64:H72)</f>
        <v>7801260.9499999974</v>
      </c>
      <c r="I73" s="77">
        <f>SUM(I64:I72)</f>
        <v>-1.0913936421275139E-10</v>
      </c>
      <c r="J73" s="75">
        <f>SUM(J63:J72)</f>
        <v>6231276.4399999995</v>
      </c>
    </row>
    <row r="74" spans="1:10" ht="228" x14ac:dyDescent="0.45">
      <c r="A74" s="1"/>
      <c r="B74" s="2" t="s">
        <v>86</v>
      </c>
      <c r="C74" s="4" t="s">
        <v>87</v>
      </c>
      <c r="D74" s="3" t="s">
        <v>17</v>
      </c>
      <c r="E74" s="3" t="s">
        <v>18</v>
      </c>
      <c r="F74" s="4" t="s">
        <v>88</v>
      </c>
      <c r="G74" s="73">
        <v>10402</v>
      </c>
      <c r="H74" s="71">
        <v>10402</v>
      </c>
      <c r="I74" s="73">
        <v>0</v>
      </c>
      <c r="J74" s="71">
        <v>63066</v>
      </c>
    </row>
    <row r="75" spans="1:10" x14ac:dyDescent="0.45">
      <c r="A75" s="1"/>
      <c r="B75" s="2"/>
      <c r="C75" s="3"/>
      <c r="D75" s="3" t="s">
        <v>20</v>
      </c>
      <c r="E75" s="3" t="s">
        <v>21</v>
      </c>
      <c r="F75" s="4"/>
      <c r="G75" s="73">
        <v>485234.77000000008</v>
      </c>
      <c r="H75" s="71">
        <v>485234.76999999996</v>
      </c>
      <c r="I75" s="73">
        <v>0</v>
      </c>
      <c r="J75" s="71">
        <v>465873.62</v>
      </c>
    </row>
    <row r="76" spans="1:10" x14ac:dyDescent="0.45">
      <c r="A76" s="1"/>
      <c r="B76" s="2"/>
      <c r="C76" s="3"/>
      <c r="D76" s="3" t="s">
        <v>34</v>
      </c>
      <c r="E76" s="3" t="s">
        <v>35</v>
      </c>
      <c r="F76" s="4"/>
      <c r="G76" s="73">
        <v>13192</v>
      </c>
      <c r="H76" s="71">
        <v>13192</v>
      </c>
      <c r="I76" s="73">
        <v>0</v>
      </c>
      <c r="J76" s="72">
        <v>0</v>
      </c>
    </row>
    <row r="77" spans="1:10" x14ac:dyDescent="0.45">
      <c r="A77" s="1"/>
      <c r="B77" s="2"/>
      <c r="C77" s="5" t="s">
        <v>89</v>
      </c>
      <c r="D77" s="5"/>
      <c r="E77" s="5"/>
      <c r="F77" s="6"/>
      <c r="G77" s="75">
        <f>SUM(G74:G76)</f>
        <v>508828.77000000008</v>
      </c>
      <c r="H77" s="75">
        <f>SUM(H74:H76)</f>
        <v>508828.76999999996</v>
      </c>
      <c r="I77" s="83">
        <v>0</v>
      </c>
      <c r="J77" s="76">
        <f>SUM(J74:J75)</f>
        <v>528939.62</v>
      </c>
    </row>
    <row r="78" spans="1:10" ht="142.5" x14ac:dyDescent="0.45">
      <c r="A78" s="1"/>
      <c r="B78" s="2" t="s">
        <v>90</v>
      </c>
      <c r="C78" s="4" t="s">
        <v>91</v>
      </c>
      <c r="D78" s="3" t="s">
        <v>9</v>
      </c>
      <c r="E78" s="3" t="s">
        <v>10</v>
      </c>
      <c r="F78" s="4" t="s">
        <v>92</v>
      </c>
      <c r="G78" s="73">
        <v>320390.33999999997</v>
      </c>
      <c r="H78" s="71">
        <v>320390.33999999997</v>
      </c>
      <c r="I78" s="73">
        <v>0</v>
      </c>
      <c r="J78" s="73">
        <v>299999.57</v>
      </c>
    </row>
    <row r="79" spans="1:10" x14ac:dyDescent="0.45">
      <c r="A79" s="1"/>
      <c r="B79" s="2"/>
      <c r="C79" s="3"/>
      <c r="D79" s="3" t="s">
        <v>26</v>
      </c>
      <c r="E79" s="3" t="s">
        <v>27</v>
      </c>
      <c r="F79" s="4"/>
      <c r="G79" s="73">
        <v>0</v>
      </c>
      <c r="H79" s="71">
        <v>0</v>
      </c>
      <c r="I79" s="71">
        <v>0</v>
      </c>
      <c r="J79" s="72"/>
    </row>
    <row r="80" spans="1:10" x14ac:dyDescent="0.45">
      <c r="A80" s="1"/>
      <c r="B80" s="2"/>
      <c r="C80" s="5" t="s">
        <v>93</v>
      </c>
      <c r="D80" s="5"/>
      <c r="E80" s="5"/>
      <c r="F80" s="6"/>
      <c r="G80" s="75">
        <f>SUM(G78:G79)</f>
        <v>320390.33999999997</v>
      </c>
      <c r="H80" s="75">
        <f>SUM(H78:H79)</f>
        <v>320390.33999999997</v>
      </c>
      <c r="I80" s="77">
        <v>0</v>
      </c>
      <c r="J80" s="76">
        <f>SUM(J78:J79)</f>
        <v>299999.57</v>
      </c>
    </row>
    <row r="81" spans="1:10" ht="142.5" x14ac:dyDescent="0.45">
      <c r="A81" s="1"/>
      <c r="B81" s="2" t="s">
        <v>94</v>
      </c>
      <c r="C81" s="3" t="s">
        <v>95</v>
      </c>
      <c r="D81" s="3" t="s">
        <v>97</v>
      </c>
      <c r="E81" s="3" t="s">
        <v>98</v>
      </c>
      <c r="F81" s="4" t="s">
        <v>96</v>
      </c>
      <c r="G81" s="80">
        <v>1750000</v>
      </c>
      <c r="H81" s="81">
        <v>1750000.0000000002</v>
      </c>
      <c r="I81" s="73">
        <v>0</v>
      </c>
      <c r="J81" s="72">
        <v>900000</v>
      </c>
    </row>
    <row r="82" spans="1:10" x14ac:dyDescent="0.45">
      <c r="A82" s="1"/>
      <c r="B82" s="2"/>
      <c r="C82" s="5" t="s">
        <v>101</v>
      </c>
      <c r="D82" s="5"/>
      <c r="E82" s="5"/>
      <c r="F82" s="6"/>
      <c r="G82" s="75">
        <f>SUM(G81)</f>
        <v>1750000</v>
      </c>
      <c r="H82" s="75">
        <f>SUM(H81)</f>
        <v>1750000.0000000002</v>
      </c>
      <c r="I82" s="83">
        <f>SUM(I81)</f>
        <v>0</v>
      </c>
      <c r="J82" s="76">
        <f>SUM(J81)</f>
        <v>900000</v>
      </c>
    </row>
    <row r="83" spans="1:10" ht="142.5" x14ac:dyDescent="0.45">
      <c r="A83" s="1"/>
      <c r="B83" s="2" t="s">
        <v>102</v>
      </c>
      <c r="C83" s="3" t="s">
        <v>103</v>
      </c>
      <c r="D83" s="25">
        <v>1501</v>
      </c>
      <c r="E83" s="28" t="s">
        <v>47</v>
      </c>
      <c r="F83" s="4" t="s">
        <v>96</v>
      </c>
      <c r="G83" s="84">
        <v>0</v>
      </c>
      <c r="H83" s="84">
        <v>0</v>
      </c>
      <c r="I83" s="84">
        <v>0</v>
      </c>
      <c r="J83" s="72">
        <v>700470</v>
      </c>
    </row>
    <row r="84" spans="1:10" s="24" customFormat="1" x14ac:dyDescent="0.45">
      <c r="A84" s="1"/>
      <c r="B84" s="2"/>
      <c r="C84" s="3"/>
      <c r="D84" s="44">
        <v>1540</v>
      </c>
      <c r="E84" s="26" t="s">
        <v>40</v>
      </c>
      <c r="F84" s="4"/>
      <c r="G84" s="80">
        <v>0</v>
      </c>
      <c r="H84" s="81">
        <v>7661.75</v>
      </c>
      <c r="I84" s="81">
        <v>-7661.75</v>
      </c>
      <c r="J84" s="72">
        <v>162176</v>
      </c>
    </row>
    <row r="85" spans="1:10" s="43" customFormat="1" x14ac:dyDescent="0.45">
      <c r="A85" s="1"/>
      <c r="B85" s="2"/>
      <c r="C85" s="3"/>
      <c r="D85" s="44">
        <v>2100</v>
      </c>
      <c r="E85" s="26" t="s">
        <v>18</v>
      </c>
      <c r="F85" s="4"/>
      <c r="G85" s="80">
        <v>0</v>
      </c>
      <c r="H85" s="81">
        <v>0</v>
      </c>
      <c r="I85" s="81">
        <v>0</v>
      </c>
      <c r="J85" s="72">
        <v>0</v>
      </c>
    </row>
    <row r="86" spans="1:10" s="43" customFormat="1" x14ac:dyDescent="0.45">
      <c r="A86" s="1"/>
      <c r="B86" s="2"/>
      <c r="C86" s="3"/>
      <c r="D86" s="3" t="s">
        <v>104</v>
      </c>
      <c r="E86" s="3" t="s">
        <v>105</v>
      </c>
      <c r="F86" s="4"/>
      <c r="G86" s="80">
        <v>719669.07</v>
      </c>
      <c r="H86" s="81">
        <v>712007.32000000007</v>
      </c>
      <c r="I86" s="81">
        <v>7661.7499999999263</v>
      </c>
      <c r="J86" s="72">
        <v>0</v>
      </c>
    </row>
    <row r="87" spans="1:10" x14ac:dyDescent="0.45">
      <c r="A87" s="1"/>
      <c r="B87" s="2"/>
      <c r="C87" s="5" t="s">
        <v>106</v>
      </c>
      <c r="D87" s="5"/>
      <c r="E87" s="5"/>
      <c r="F87" s="6"/>
      <c r="G87" s="75">
        <f>SUM(G84:G86)</f>
        <v>719669.07</v>
      </c>
      <c r="H87" s="75">
        <f>SUM(H83:H86)</f>
        <v>719669.07000000007</v>
      </c>
      <c r="I87" s="77">
        <v>0</v>
      </c>
      <c r="J87" s="76">
        <f>SUM(J83:J86)</f>
        <v>862646</v>
      </c>
    </row>
    <row r="88" spans="1:10" ht="142.5" x14ac:dyDescent="0.45">
      <c r="A88" s="1"/>
      <c r="B88" s="2" t="s">
        <v>107</v>
      </c>
      <c r="C88" s="4" t="s">
        <v>108</v>
      </c>
      <c r="D88" s="3" t="s">
        <v>109</v>
      </c>
      <c r="E88" s="3" t="s">
        <v>110</v>
      </c>
      <c r="F88" s="4" t="s">
        <v>111</v>
      </c>
      <c r="G88" s="73">
        <v>490350</v>
      </c>
      <c r="H88" s="71">
        <v>490350</v>
      </c>
      <c r="I88" s="71">
        <v>0</v>
      </c>
      <c r="J88" s="72">
        <v>493805.7</v>
      </c>
    </row>
    <row r="89" spans="1:10" x14ac:dyDescent="0.45">
      <c r="A89" s="1"/>
      <c r="B89" s="2"/>
      <c r="C89" s="5" t="s">
        <v>114</v>
      </c>
      <c r="D89" s="5"/>
      <c r="E89" s="5"/>
      <c r="F89" s="6"/>
      <c r="G89" s="75">
        <f>SUM(G88)</f>
        <v>490350</v>
      </c>
      <c r="H89" s="75">
        <f>SUM(H88)</f>
        <v>490350</v>
      </c>
      <c r="I89" s="75">
        <v>0</v>
      </c>
      <c r="J89" s="76">
        <f>SUM(J88)</f>
        <v>493805.7</v>
      </c>
    </row>
    <row r="90" spans="1:10" ht="85.5" x14ac:dyDescent="0.45">
      <c r="A90" s="1"/>
      <c r="B90" s="2" t="s">
        <v>115</v>
      </c>
      <c r="C90" s="3" t="s">
        <v>116</v>
      </c>
      <c r="D90" s="3" t="s">
        <v>46</v>
      </c>
      <c r="E90" s="3" t="s">
        <v>47</v>
      </c>
      <c r="F90" s="4" t="s">
        <v>117</v>
      </c>
      <c r="G90" s="73">
        <v>0</v>
      </c>
      <c r="H90" s="73">
        <v>0</v>
      </c>
      <c r="I90" s="71">
        <v>0</v>
      </c>
      <c r="J90" s="72">
        <v>0</v>
      </c>
    </row>
    <row r="91" spans="1:10" x14ac:dyDescent="0.45">
      <c r="A91" s="1"/>
      <c r="B91" s="2"/>
      <c r="C91" s="3"/>
      <c r="D91" s="3" t="s">
        <v>48</v>
      </c>
      <c r="E91" s="3" t="s">
        <v>49</v>
      </c>
      <c r="F91" s="4"/>
      <c r="G91" s="73">
        <v>0</v>
      </c>
      <c r="H91" s="71">
        <v>36590.97</v>
      </c>
      <c r="I91" s="71">
        <v>-36590.97</v>
      </c>
      <c r="J91" s="72">
        <v>0</v>
      </c>
    </row>
    <row r="92" spans="1:10" x14ac:dyDescent="0.45">
      <c r="A92" s="1"/>
      <c r="B92" s="2"/>
      <c r="C92" s="3"/>
      <c r="D92" s="3" t="s">
        <v>17</v>
      </c>
      <c r="E92" s="3" t="s">
        <v>18</v>
      </c>
      <c r="F92" s="4"/>
      <c r="G92" s="73">
        <v>900000</v>
      </c>
      <c r="H92" s="71">
        <v>826328.38</v>
      </c>
      <c r="I92" s="71">
        <v>73671.619999999937</v>
      </c>
      <c r="J92" s="72">
        <v>0</v>
      </c>
    </row>
    <row r="93" spans="1:10" ht="26.25" customHeight="1" x14ac:dyDescent="0.45">
      <c r="A93" s="1"/>
      <c r="B93" s="2"/>
      <c r="C93" s="3"/>
      <c r="D93" s="3" t="s">
        <v>57</v>
      </c>
      <c r="E93" s="3" t="s">
        <v>58</v>
      </c>
      <c r="F93" s="4"/>
      <c r="G93" s="73">
        <v>0</v>
      </c>
      <c r="H93" s="71">
        <v>37080.649999999994</v>
      </c>
      <c r="I93" s="71">
        <v>-37080.649999999994</v>
      </c>
      <c r="J93" s="72">
        <v>0</v>
      </c>
    </row>
    <row r="94" spans="1:10" s="43" customFormat="1" ht="26.25" customHeight="1" x14ac:dyDescent="0.45">
      <c r="A94" s="1"/>
      <c r="B94" s="2"/>
      <c r="C94" s="3"/>
      <c r="D94" s="20">
        <v>8300</v>
      </c>
      <c r="E94" s="3" t="s">
        <v>75</v>
      </c>
      <c r="F94" s="4"/>
      <c r="G94" s="73">
        <v>0</v>
      </c>
      <c r="H94" s="71">
        <v>0</v>
      </c>
      <c r="I94" s="71">
        <v>0</v>
      </c>
      <c r="J94" s="72">
        <v>900000</v>
      </c>
    </row>
    <row r="95" spans="1:10" x14ac:dyDescent="0.45">
      <c r="A95" s="1"/>
      <c r="B95" s="2"/>
      <c r="C95" s="5" t="s">
        <v>118</v>
      </c>
      <c r="D95" s="5"/>
      <c r="E95" s="5"/>
      <c r="F95" s="6"/>
      <c r="G95" s="75">
        <f>SUM(G90:G94)</f>
        <v>900000</v>
      </c>
      <c r="H95" s="75">
        <f>SUM(H90:H94)</f>
        <v>900000</v>
      </c>
      <c r="I95" s="77">
        <v>0</v>
      </c>
      <c r="J95" s="76">
        <f>SUM(J94)</f>
        <v>900000</v>
      </c>
    </row>
    <row r="96" spans="1:10" ht="228" x14ac:dyDescent="0.45">
      <c r="A96" s="1"/>
      <c r="B96" s="2" t="s">
        <v>119</v>
      </c>
      <c r="C96" s="3" t="s">
        <v>120</v>
      </c>
      <c r="D96" s="3" t="s">
        <v>59</v>
      </c>
      <c r="E96" s="3" t="s">
        <v>60</v>
      </c>
      <c r="F96" s="4" t="s">
        <v>121</v>
      </c>
      <c r="G96" s="73">
        <v>1755231.61</v>
      </c>
      <c r="H96" s="71">
        <v>2424120.6799999988</v>
      </c>
      <c r="I96" s="71">
        <v>-668889.06999999995</v>
      </c>
      <c r="J96" s="81">
        <v>2442296.4</v>
      </c>
    </row>
    <row r="97" spans="1:10" x14ac:dyDescent="0.45">
      <c r="A97" s="1"/>
      <c r="B97" s="2"/>
      <c r="C97" s="3"/>
      <c r="D97" s="3" t="s">
        <v>109</v>
      </c>
      <c r="E97" s="3" t="s">
        <v>110</v>
      </c>
      <c r="F97" s="4"/>
      <c r="G97" s="73">
        <v>56642.43</v>
      </c>
      <c r="H97" s="71">
        <v>518.57999999999993</v>
      </c>
      <c r="I97" s="71">
        <v>56123.85</v>
      </c>
      <c r="J97" s="81">
        <v>54878.71</v>
      </c>
    </row>
    <row r="98" spans="1:10" x14ac:dyDescent="0.45">
      <c r="A98" s="1"/>
      <c r="B98" s="2"/>
      <c r="C98" s="3"/>
      <c r="D98" s="3" t="s">
        <v>122</v>
      </c>
      <c r="E98" s="3" t="s">
        <v>123</v>
      </c>
      <c r="F98" s="4"/>
      <c r="G98" s="73">
        <v>69679.34</v>
      </c>
      <c r="H98" s="71">
        <v>27793.1</v>
      </c>
      <c r="I98" s="71">
        <v>41886.239999999998</v>
      </c>
      <c r="J98" s="81">
        <v>69427.08</v>
      </c>
    </row>
    <row r="99" spans="1:10" x14ac:dyDescent="0.45">
      <c r="A99" s="1"/>
      <c r="B99" s="2"/>
      <c r="C99" s="3"/>
      <c r="D99" s="3" t="s">
        <v>97</v>
      </c>
      <c r="E99" s="3" t="s">
        <v>98</v>
      </c>
      <c r="F99" s="4"/>
      <c r="G99" s="73">
        <v>5726030.6300000008</v>
      </c>
      <c r="H99" s="71">
        <v>5651225.5600000005</v>
      </c>
      <c r="I99" s="71">
        <v>74805.070000000007</v>
      </c>
      <c r="J99" s="81">
        <v>3731267.56</v>
      </c>
    </row>
    <row r="100" spans="1:10" x14ac:dyDescent="0.45">
      <c r="A100" s="1"/>
      <c r="B100" s="2"/>
      <c r="C100" s="3"/>
      <c r="D100" s="3" t="s">
        <v>124</v>
      </c>
      <c r="E100" s="3" t="s">
        <v>125</v>
      </c>
      <c r="F100" s="4"/>
      <c r="G100" s="73">
        <v>258322.4</v>
      </c>
      <c r="H100" s="71">
        <v>330752.84999999998</v>
      </c>
      <c r="I100" s="71">
        <v>-72430.450000000012</v>
      </c>
      <c r="J100" s="81">
        <v>225641.16</v>
      </c>
    </row>
    <row r="101" spans="1:10" x14ac:dyDescent="0.45">
      <c r="A101" s="1"/>
      <c r="B101" s="2"/>
      <c r="C101" s="3"/>
      <c r="D101" s="3" t="s">
        <v>99</v>
      </c>
      <c r="E101" s="3" t="s">
        <v>100</v>
      </c>
      <c r="F101" s="4"/>
      <c r="G101" s="73">
        <v>-480289.41</v>
      </c>
      <c r="H101" s="71">
        <v>-480289.41</v>
      </c>
      <c r="I101" s="71">
        <v>0</v>
      </c>
      <c r="J101" s="81">
        <v>0</v>
      </c>
    </row>
    <row r="102" spans="1:10" x14ac:dyDescent="0.45">
      <c r="A102" s="1"/>
      <c r="B102" s="2"/>
      <c r="C102" s="3"/>
      <c r="D102" s="3" t="s">
        <v>126</v>
      </c>
      <c r="E102" s="3" t="s">
        <v>127</v>
      </c>
      <c r="F102" s="4"/>
      <c r="G102" s="73">
        <v>5809667.870000001</v>
      </c>
      <c r="H102" s="71">
        <v>5241163.4800000004</v>
      </c>
      <c r="I102" s="71">
        <v>568504.3899999999</v>
      </c>
      <c r="J102" s="81">
        <v>4767964.93</v>
      </c>
    </row>
    <row r="103" spans="1:10" x14ac:dyDescent="0.45">
      <c r="A103" s="1"/>
      <c r="B103" s="2"/>
      <c r="C103" s="3"/>
      <c r="D103" s="3" t="s">
        <v>128</v>
      </c>
      <c r="E103" s="3" t="s">
        <v>129</v>
      </c>
      <c r="F103" s="4"/>
      <c r="G103" s="73">
        <v>0</v>
      </c>
      <c r="H103" s="71">
        <v>0</v>
      </c>
      <c r="I103" s="71">
        <v>0</v>
      </c>
      <c r="J103" s="81">
        <v>0</v>
      </c>
    </row>
    <row r="104" spans="1:10" x14ac:dyDescent="0.45">
      <c r="A104" s="1"/>
      <c r="B104" s="2"/>
      <c r="C104" s="3"/>
      <c r="D104" s="3" t="s">
        <v>112</v>
      </c>
      <c r="E104" s="3" t="s">
        <v>113</v>
      </c>
      <c r="F104" s="4"/>
      <c r="G104" s="73">
        <v>683771.95</v>
      </c>
      <c r="H104" s="71">
        <v>683771.97999999975</v>
      </c>
      <c r="I104" s="71">
        <v>-2.9999999994991811E-2</v>
      </c>
      <c r="J104" s="81">
        <v>773774.54</v>
      </c>
    </row>
    <row r="105" spans="1:10" s="45" customFormat="1" x14ac:dyDescent="0.45">
      <c r="A105" s="1"/>
      <c r="B105" s="2"/>
      <c r="C105" s="3"/>
      <c r="D105" s="20">
        <v>3510</v>
      </c>
      <c r="E105" s="3" t="s">
        <v>286</v>
      </c>
      <c r="F105" s="4"/>
      <c r="G105" s="73" t="s">
        <v>261</v>
      </c>
      <c r="H105" s="71" t="s">
        <v>261</v>
      </c>
      <c r="I105" s="71">
        <v>0</v>
      </c>
      <c r="J105" s="71">
        <v>333719.64</v>
      </c>
    </row>
    <row r="106" spans="1:10" x14ac:dyDescent="0.45">
      <c r="A106" s="1"/>
      <c r="B106" s="2"/>
      <c r="C106" s="5" t="s">
        <v>120</v>
      </c>
      <c r="D106" s="5"/>
      <c r="E106" s="5"/>
      <c r="F106" s="6"/>
      <c r="G106" s="75">
        <f>SUM(G96:G105)</f>
        <v>13879056.82</v>
      </c>
      <c r="H106" s="75">
        <f>SUM(H96:H105)</f>
        <v>13879056.82</v>
      </c>
      <c r="I106" s="77">
        <f>SUM(I96:I105)</f>
        <v>-8.3467455169738969E-11</v>
      </c>
      <c r="J106" s="76">
        <f>SUM(J96:J105)</f>
        <v>12398970.02</v>
      </c>
    </row>
    <row r="107" spans="1:10" ht="199.5" x14ac:dyDescent="0.45">
      <c r="A107" s="1"/>
      <c r="B107" s="2" t="s">
        <v>130</v>
      </c>
      <c r="C107" s="4" t="s">
        <v>131</v>
      </c>
      <c r="D107" s="3" t="s">
        <v>112</v>
      </c>
      <c r="E107" s="27" t="s">
        <v>113</v>
      </c>
      <c r="F107" s="4" t="s">
        <v>132</v>
      </c>
      <c r="G107" s="73">
        <v>10414.969999999999</v>
      </c>
      <c r="H107" s="71">
        <v>10414.969999999999</v>
      </c>
      <c r="I107" s="73">
        <v>0</v>
      </c>
      <c r="J107" s="72">
        <v>141290.97</v>
      </c>
    </row>
    <row r="108" spans="1:10" x14ac:dyDescent="0.45">
      <c r="A108" s="1"/>
      <c r="B108" s="2"/>
      <c r="C108" s="5" t="s">
        <v>133</v>
      </c>
      <c r="D108" s="5"/>
      <c r="E108" s="5"/>
      <c r="F108" s="6"/>
      <c r="G108" s="75">
        <f>SUM(G107)</f>
        <v>10414.969999999999</v>
      </c>
      <c r="H108" s="75">
        <f>SUM(H107)</f>
        <v>10414.969999999999</v>
      </c>
      <c r="I108" s="75">
        <v>0</v>
      </c>
      <c r="J108" s="76">
        <f>SUM(J107)</f>
        <v>141290.97</v>
      </c>
    </row>
    <row r="109" spans="1:10" ht="114" x14ac:dyDescent="0.45">
      <c r="A109" s="1"/>
      <c r="B109" s="2" t="s">
        <v>135</v>
      </c>
      <c r="C109" s="4" t="s">
        <v>136</v>
      </c>
      <c r="D109" s="20">
        <v>4400</v>
      </c>
      <c r="E109" s="3" t="s">
        <v>65</v>
      </c>
      <c r="F109" s="4" t="s">
        <v>137</v>
      </c>
      <c r="G109" s="73">
        <v>47602.75</v>
      </c>
      <c r="H109" s="71">
        <v>47602.75</v>
      </c>
      <c r="I109" s="73">
        <v>0</v>
      </c>
      <c r="J109" s="72">
        <v>0</v>
      </c>
    </row>
    <row r="110" spans="1:10" s="46" customFormat="1" x14ac:dyDescent="0.45">
      <c r="A110" s="1"/>
      <c r="B110" s="2"/>
      <c r="C110" s="4"/>
      <c r="D110" s="20">
        <v>5400</v>
      </c>
      <c r="E110" s="3" t="s">
        <v>287</v>
      </c>
      <c r="F110" s="4"/>
      <c r="G110" s="73" t="s">
        <v>261</v>
      </c>
      <c r="H110" s="71">
        <v>0</v>
      </c>
      <c r="I110" s="73">
        <v>0</v>
      </c>
      <c r="J110" s="72">
        <v>47602</v>
      </c>
    </row>
    <row r="111" spans="1:10" x14ac:dyDescent="0.45">
      <c r="A111" s="1"/>
      <c r="B111" s="2"/>
      <c r="C111" s="5" t="s">
        <v>138</v>
      </c>
      <c r="D111" s="5"/>
      <c r="E111" s="5"/>
      <c r="F111" s="6"/>
      <c r="G111" s="75">
        <f>SUM(G109:G110)</f>
        <v>47602.75</v>
      </c>
      <c r="H111" s="75">
        <f>SUM(H109:H110)</f>
        <v>47602.75</v>
      </c>
      <c r="I111" s="77">
        <v>0</v>
      </c>
      <c r="J111" s="76">
        <f>SUM(J110)</f>
        <v>47602</v>
      </c>
    </row>
    <row r="112" spans="1:10" ht="228" x14ac:dyDescent="0.45">
      <c r="A112" s="1"/>
      <c r="B112" s="2" t="s">
        <v>139</v>
      </c>
      <c r="C112" s="4" t="s">
        <v>140</v>
      </c>
      <c r="D112" s="3" t="s">
        <v>46</v>
      </c>
      <c r="E112" s="3" t="s">
        <v>47</v>
      </c>
      <c r="F112" s="4" t="s">
        <v>312</v>
      </c>
      <c r="G112" s="73">
        <v>240000</v>
      </c>
      <c r="H112" s="71">
        <v>257265.02000000002</v>
      </c>
      <c r="I112" s="71">
        <v>-17265.020000000004</v>
      </c>
      <c r="J112" s="81">
        <v>120000</v>
      </c>
    </row>
    <row r="113" spans="1:10" s="46" customFormat="1" x14ac:dyDescent="0.45">
      <c r="A113" s="1"/>
      <c r="B113" s="2"/>
      <c r="C113" s="4"/>
      <c r="D113" s="20">
        <v>1502</v>
      </c>
      <c r="E113" s="3" t="s">
        <v>288</v>
      </c>
      <c r="F113" s="4"/>
      <c r="G113" s="73">
        <v>0</v>
      </c>
      <c r="H113" s="71">
        <v>0</v>
      </c>
      <c r="I113" s="71">
        <v>0</v>
      </c>
      <c r="J113" s="81">
        <v>229507</v>
      </c>
    </row>
    <row r="114" spans="1:10" x14ac:dyDescent="0.45">
      <c r="A114" s="1"/>
      <c r="B114" s="2"/>
      <c r="C114" s="3"/>
      <c r="D114" s="3" t="s">
        <v>39</v>
      </c>
      <c r="E114" s="3" t="s">
        <v>40</v>
      </c>
      <c r="F114" s="4"/>
      <c r="G114" s="73">
        <v>9757.2099999999991</v>
      </c>
      <c r="H114" s="71">
        <v>-45501.989999999991</v>
      </c>
      <c r="I114" s="71">
        <v>55259.19999999999</v>
      </c>
      <c r="J114" s="81">
        <v>858276.1399999999</v>
      </c>
    </row>
    <row r="115" spans="1:10" x14ac:dyDescent="0.45">
      <c r="A115" s="1"/>
      <c r="B115" s="2"/>
      <c r="C115" s="3"/>
      <c r="D115" s="3" t="s">
        <v>41</v>
      </c>
      <c r="E115" s="3" t="s">
        <v>42</v>
      </c>
      <c r="F115" s="4"/>
      <c r="G115" s="73">
        <v>0</v>
      </c>
      <c r="H115" s="71">
        <v>0</v>
      </c>
      <c r="I115" s="71">
        <v>0</v>
      </c>
      <c r="J115" s="81">
        <v>96622.859999999986</v>
      </c>
    </row>
    <row r="116" spans="1:10" x14ac:dyDescent="0.45">
      <c r="A116" s="1"/>
      <c r="B116" s="2"/>
      <c r="C116" s="3"/>
      <c r="D116" s="3" t="s">
        <v>17</v>
      </c>
      <c r="E116" s="3" t="s">
        <v>18</v>
      </c>
      <c r="F116" s="4"/>
      <c r="G116" s="73">
        <v>414869.81</v>
      </c>
      <c r="H116" s="71">
        <v>485771.72</v>
      </c>
      <c r="I116" s="71">
        <v>-70901.909999999989</v>
      </c>
      <c r="J116" s="81">
        <v>665880</v>
      </c>
    </row>
    <row r="117" spans="1:10" x14ac:dyDescent="0.45">
      <c r="A117" s="1"/>
      <c r="B117" s="2"/>
      <c r="C117" s="3"/>
      <c r="D117" s="3" t="s">
        <v>59</v>
      </c>
      <c r="E117" s="3" t="s">
        <v>60</v>
      </c>
      <c r="F117" s="4"/>
      <c r="G117" s="73">
        <v>188083</v>
      </c>
      <c r="H117" s="71">
        <v>155175.26999999999</v>
      </c>
      <c r="I117" s="71">
        <v>32907.729999999996</v>
      </c>
      <c r="J117" s="81">
        <v>48335</v>
      </c>
    </row>
    <row r="118" spans="1:10" s="46" customFormat="1" x14ac:dyDescent="0.45">
      <c r="A118" s="1"/>
      <c r="B118" s="2"/>
      <c r="C118" s="3"/>
      <c r="D118" s="20">
        <v>4400</v>
      </c>
      <c r="E118" s="3" t="s">
        <v>65</v>
      </c>
      <c r="F118" s="4"/>
      <c r="G118" s="73">
        <v>0</v>
      </c>
      <c r="H118" s="71">
        <v>0</v>
      </c>
      <c r="I118" s="71">
        <v>0</v>
      </c>
      <c r="J118" s="81">
        <v>6300</v>
      </c>
    </row>
    <row r="119" spans="1:10" x14ac:dyDescent="0.45">
      <c r="A119" s="1"/>
      <c r="B119" s="2"/>
      <c r="C119" s="5" t="s">
        <v>141</v>
      </c>
      <c r="D119" s="5"/>
      <c r="E119" s="5"/>
      <c r="F119" s="6"/>
      <c r="G119" s="75">
        <f>SUM(G112:G118)</f>
        <v>852710.02</v>
      </c>
      <c r="H119" s="75">
        <f>SUM(H112:H118)</f>
        <v>852710.02</v>
      </c>
      <c r="I119" s="75">
        <f>SUM(I107:I118)</f>
        <v>-7.2759576141834259E-12</v>
      </c>
      <c r="J119" s="76">
        <f>SUM(J112:J118)</f>
        <v>2024921</v>
      </c>
    </row>
    <row r="120" spans="1:10" ht="199.5" x14ac:dyDescent="0.45">
      <c r="A120" s="1"/>
      <c r="B120" s="2" t="s">
        <v>142</v>
      </c>
      <c r="C120" s="4" t="s">
        <v>143</v>
      </c>
      <c r="D120" s="20">
        <v>1540</v>
      </c>
      <c r="E120" s="20" t="s">
        <v>289</v>
      </c>
      <c r="F120" s="4" t="s">
        <v>144</v>
      </c>
      <c r="G120" s="84">
        <v>0</v>
      </c>
      <c r="H120" s="84">
        <v>0</v>
      </c>
      <c r="I120" s="84">
        <v>0</v>
      </c>
      <c r="J120" s="71">
        <v>132290</v>
      </c>
    </row>
    <row r="121" spans="1:10" x14ac:dyDescent="0.45">
      <c r="A121" s="1"/>
      <c r="B121" s="2"/>
      <c r="C121" s="3"/>
      <c r="D121" s="3" t="s">
        <v>22</v>
      </c>
      <c r="E121" s="3" t="s">
        <v>23</v>
      </c>
      <c r="F121" s="4"/>
      <c r="G121" s="73">
        <v>0</v>
      </c>
      <c r="H121" s="71">
        <v>0</v>
      </c>
      <c r="I121" s="71">
        <v>0</v>
      </c>
      <c r="J121" s="71">
        <v>0</v>
      </c>
    </row>
    <row r="122" spans="1:10" x14ac:dyDescent="0.45">
      <c r="A122" s="1"/>
      <c r="B122" s="2"/>
      <c r="C122" s="3"/>
      <c r="D122" s="3" t="s">
        <v>62</v>
      </c>
      <c r="E122" s="3" t="s">
        <v>63</v>
      </c>
      <c r="F122" s="4"/>
      <c r="G122" s="73">
        <v>809158.05</v>
      </c>
      <c r="H122" s="71">
        <v>753420.1</v>
      </c>
      <c r="I122" s="71">
        <v>55737.95</v>
      </c>
      <c r="J122" s="71">
        <v>400000</v>
      </c>
    </row>
    <row r="123" spans="1:10" x14ac:dyDescent="0.45">
      <c r="A123" s="1"/>
      <c r="B123" s="2"/>
      <c r="C123" s="3"/>
      <c r="D123" s="3" t="s">
        <v>34</v>
      </c>
      <c r="E123" s="3" t="s">
        <v>35</v>
      </c>
      <c r="F123" s="4"/>
      <c r="G123" s="73">
        <v>0</v>
      </c>
      <c r="H123" s="71">
        <v>0</v>
      </c>
      <c r="I123" s="71">
        <v>0</v>
      </c>
      <c r="J123" s="71">
        <v>0</v>
      </c>
    </row>
    <row r="124" spans="1:10" x14ac:dyDescent="0.45">
      <c r="A124" s="1"/>
      <c r="B124" s="2"/>
      <c r="C124" s="3"/>
      <c r="D124" s="3" t="s">
        <v>26</v>
      </c>
      <c r="E124" s="3" t="s">
        <v>27</v>
      </c>
      <c r="F124" s="4"/>
      <c r="G124" s="73">
        <v>200247.74</v>
      </c>
      <c r="H124" s="71">
        <v>187803.74</v>
      </c>
      <c r="I124" s="71">
        <v>12444</v>
      </c>
      <c r="J124" s="71">
        <v>0</v>
      </c>
    </row>
    <row r="125" spans="1:10" x14ac:dyDescent="0.45">
      <c r="A125" s="1"/>
      <c r="B125" s="2"/>
      <c r="C125" s="3"/>
      <c r="D125" s="3" t="s">
        <v>145</v>
      </c>
      <c r="E125" s="3" t="s">
        <v>146</v>
      </c>
      <c r="F125" s="4"/>
      <c r="G125" s="73">
        <v>475061.9</v>
      </c>
      <c r="H125" s="71">
        <v>475061.9</v>
      </c>
      <c r="I125" s="71">
        <v>0</v>
      </c>
      <c r="J125" s="71">
        <v>225353.88</v>
      </c>
    </row>
    <row r="126" spans="1:10" s="47" customFormat="1" x14ac:dyDescent="0.45">
      <c r="A126" s="1"/>
      <c r="B126" s="2"/>
      <c r="C126" s="3"/>
      <c r="D126" s="3" t="s">
        <v>147</v>
      </c>
      <c r="E126" s="3" t="s">
        <v>148</v>
      </c>
      <c r="F126" s="4"/>
      <c r="G126" s="73">
        <v>6242234.1600000001</v>
      </c>
      <c r="H126" s="71">
        <v>6310416.1099999994</v>
      </c>
      <c r="I126" s="71">
        <v>-68181.95000000007</v>
      </c>
      <c r="J126" s="71">
        <v>5836662.1699999999</v>
      </c>
    </row>
    <row r="127" spans="1:10" x14ac:dyDescent="0.45">
      <c r="A127" s="1"/>
      <c r="B127" s="2"/>
      <c r="C127" s="5" t="s">
        <v>149</v>
      </c>
      <c r="D127" s="5"/>
      <c r="E127" s="5"/>
      <c r="F127" s="6"/>
      <c r="G127" s="75">
        <f>SUM(G120:G126)</f>
        <v>7726701.8499999996</v>
      </c>
      <c r="H127" s="75">
        <f>SUM(H120:H126)</f>
        <v>7726701.8499999996</v>
      </c>
      <c r="I127" s="75">
        <f>SUM(I121:I126)</f>
        <v>0</v>
      </c>
      <c r="J127" s="75">
        <f>SUM(J120:J126)</f>
        <v>6594306.0499999998</v>
      </c>
    </row>
    <row r="128" spans="1:10" ht="142.5" x14ac:dyDescent="0.45">
      <c r="A128" s="1"/>
      <c r="B128" s="2" t="s">
        <v>150</v>
      </c>
      <c r="C128" s="4" t="s">
        <v>151</v>
      </c>
      <c r="D128" s="3" t="s">
        <v>145</v>
      </c>
      <c r="E128" s="3" t="s">
        <v>146</v>
      </c>
      <c r="F128" s="4" t="s">
        <v>152</v>
      </c>
      <c r="G128" s="73">
        <v>448575</v>
      </c>
      <c r="H128" s="71">
        <v>448575</v>
      </c>
      <c r="I128" s="73">
        <v>0</v>
      </c>
      <c r="J128" s="72">
        <v>0</v>
      </c>
    </row>
    <row r="129" spans="1:10" x14ac:dyDescent="0.45">
      <c r="A129" s="1"/>
      <c r="B129" s="2"/>
      <c r="C129" s="5" t="s">
        <v>153</v>
      </c>
      <c r="D129" s="5"/>
      <c r="E129" s="5"/>
      <c r="F129" s="6"/>
      <c r="G129" s="75">
        <f>SUM(G128)</f>
        <v>448575</v>
      </c>
      <c r="H129" s="75">
        <f>SUM(H128)</f>
        <v>448575</v>
      </c>
      <c r="I129" s="77">
        <v>0</v>
      </c>
      <c r="J129" s="76">
        <v>0</v>
      </c>
    </row>
    <row r="130" spans="1:10" ht="85.5" x14ac:dyDescent="0.45">
      <c r="A130" s="1"/>
      <c r="B130" s="2" t="s">
        <v>154</v>
      </c>
      <c r="C130" s="3" t="s">
        <v>155</v>
      </c>
      <c r="D130" s="3" t="s">
        <v>17</v>
      </c>
      <c r="E130" s="3" t="s">
        <v>18</v>
      </c>
      <c r="F130" s="4" t="s">
        <v>156</v>
      </c>
      <c r="G130" s="73">
        <v>1500</v>
      </c>
      <c r="H130" s="71">
        <v>1500</v>
      </c>
      <c r="I130" s="73">
        <v>0</v>
      </c>
      <c r="J130" s="72">
        <v>0</v>
      </c>
    </row>
    <row r="131" spans="1:10" x14ac:dyDescent="0.45">
      <c r="A131" s="1"/>
      <c r="B131" s="2"/>
      <c r="C131" s="5" t="s">
        <v>157</v>
      </c>
      <c r="D131" s="5"/>
      <c r="E131" s="5"/>
      <c r="F131" s="6"/>
      <c r="G131" s="77">
        <f>SUM(G130)</f>
        <v>1500</v>
      </c>
      <c r="H131" s="75">
        <f>SUM(H130)</f>
        <v>1500</v>
      </c>
      <c r="I131" s="77">
        <v>0</v>
      </c>
      <c r="J131" s="76">
        <v>0</v>
      </c>
    </row>
    <row r="132" spans="1:10" ht="85.5" x14ac:dyDescent="0.45">
      <c r="A132" s="1"/>
      <c r="B132" s="2" t="s">
        <v>158</v>
      </c>
      <c r="C132" s="4" t="s">
        <v>159</v>
      </c>
      <c r="D132" s="3" t="s">
        <v>160</v>
      </c>
      <c r="E132" s="3" t="s">
        <v>161</v>
      </c>
      <c r="F132" s="4" t="s">
        <v>162</v>
      </c>
      <c r="G132" s="73">
        <v>0</v>
      </c>
      <c r="H132" s="73">
        <v>0</v>
      </c>
      <c r="I132" s="73">
        <v>0</v>
      </c>
      <c r="J132" s="85">
        <v>0</v>
      </c>
    </row>
    <row r="133" spans="1:10" x14ac:dyDescent="0.45">
      <c r="A133" s="1"/>
      <c r="B133" s="2"/>
      <c r="C133" s="3"/>
      <c r="D133" s="20" t="s">
        <v>99</v>
      </c>
      <c r="E133" s="3" t="s">
        <v>100</v>
      </c>
      <c r="F133" s="4"/>
      <c r="G133" s="73">
        <v>673965</v>
      </c>
      <c r="H133" s="71">
        <v>673965</v>
      </c>
      <c r="I133" s="73">
        <v>0</v>
      </c>
      <c r="J133" s="81">
        <v>735080</v>
      </c>
    </row>
    <row r="134" spans="1:10" s="48" customFormat="1" x14ac:dyDescent="0.45">
      <c r="A134" s="1"/>
      <c r="B134" s="2"/>
      <c r="C134" s="3"/>
      <c r="D134" s="20">
        <v>3340</v>
      </c>
      <c r="E134" s="3" t="s">
        <v>290</v>
      </c>
      <c r="F134" s="4"/>
      <c r="G134" s="73">
        <v>0</v>
      </c>
      <c r="H134" s="71">
        <v>0</v>
      </c>
      <c r="I134" s="73">
        <v>0</v>
      </c>
      <c r="J134" s="81">
        <v>114920</v>
      </c>
    </row>
    <row r="135" spans="1:10" s="48" customFormat="1" x14ac:dyDescent="0.45">
      <c r="A135" s="1"/>
      <c r="B135" s="2"/>
      <c r="C135" s="3"/>
      <c r="D135" s="20">
        <v>3380</v>
      </c>
      <c r="E135" s="3" t="s">
        <v>291</v>
      </c>
      <c r="F135" s="4"/>
      <c r="G135" s="73">
        <v>0</v>
      </c>
      <c r="H135" s="71">
        <v>0</v>
      </c>
      <c r="I135" s="73">
        <v>0</v>
      </c>
      <c r="J135" s="81">
        <v>0</v>
      </c>
    </row>
    <row r="136" spans="1:10" x14ac:dyDescent="0.45">
      <c r="A136" s="1"/>
      <c r="B136" s="2"/>
      <c r="C136" s="5" t="s">
        <v>163</v>
      </c>
      <c r="D136" s="5"/>
      <c r="E136" s="5"/>
      <c r="F136" s="6"/>
      <c r="G136" s="77">
        <f>SUM(G132:G135)</f>
        <v>673965</v>
      </c>
      <c r="H136" s="75">
        <v>673965</v>
      </c>
      <c r="I136" s="77">
        <v>0</v>
      </c>
      <c r="J136" s="86">
        <f>SUM(J133:J135)</f>
        <v>850000</v>
      </c>
    </row>
    <row r="137" spans="1:10" ht="114" x14ac:dyDescent="0.45">
      <c r="A137" s="1"/>
      <c r="B137" s="2" t="s">
        <v>164</v>
      </c>
      <c r="C137" s="4" t="s">
        <v>165</v>
      </c>
      <c r="D137" s="3" t="s">
        <v>109</v>
      </c>
      <c r="E137" s="3" t="s">
        <v>110</v>
      </c>
      <c r="F137" s="4" t="s">
        <v>166</v>
      </c>
      <c r="G137" s="73">
        <v>225500</v>
      </c>
      <c r="H137" s="71">
        <v>225500</v>
      </c>
      <c r="I137" s="73">
        <v>0</v>
      </c>
      <c r="J137" s="72">
        <v>312000</v>
      </c>
    </row>
    <row r="138" spans="1:10" x14ac:dyDescent="0.45">
      <c r="A138" s="1"/>
      <c r="B138" s="2"/>
      <c r="C138" s="5" t="s">
        <v>167</v>
      </c>
      <c r="D138" s="5"/>
      <c r="E138" s="5"/>
      <c r="F138" s="6"/>
      <c r="G138" s="77">
        <f>SUM(G137)</f>
        <v>225500</v>
      </c>
      <c r="H138" s="75">
        <f>SUM(H137)</f>
        <v>225500</v>
      </c>
      <c r="I138" s="77">
        <v>0</v>
      </c>
      <c r="J138" s="76">
        <f>SUM(J137)</f>
        <v>312000</v>
      </c>
    </row>
    <row r="139" spans="1:10" s="38" customFormat="1" ht="57" x14ac:dyDescent="0.45">
      <c r="A139" s="9"/>
      <c r="B139" s="35" t="s">
        <v>168</v>
      </c>
      <c r="C139" s="2" t="s">
        <v>169</v>
      </c>
      <c r="D139" s="35" t="s">
        <v>99</v>
      </c>
      <c r="E139" s="51" t="s">
        <v>100</v>
      </c>
      <c r="F139" s="7" t="s">
        <v>310</v>
      </c>
      <c r="G139" s="80">
        <v>0</v>
      </c>
      <c r="H139" s="81">
        <v>0</v>
      </c>
      <c r="I139" s="80">
        <v>0</v>
      </c>
      <c r="J139" s="85">
        <v>673965</v>
      </c>
    </row>
    <row r="140" spans="1:10" s="38" customFormat="1" x14ac:dyDescent="0.45">
      <c r="A140" s="9"/>
      <c r="B140" s="35"/>
      <c r="C140" s="5" t="s">
        <v>170</v>
      </c>
      <c r="D140" s="52"/>
      <c r="E140" s="5"/>
      <c r="F140" s="6"/>
      <c r="G140" s="77">
        <v>0</v>
      </c>
      <c r="H140" s="75">
        <v>0</v>
      </c>
      <c r="I140" s="77">
        <v>0</v>
      </c>
      <c r="J140" s="76">
        <f>SUM(J139)</f>
        <v>673965</v>
      </c>
    </row>
    <row r="141" spans="1:10" s="38" customFormat="1" ht="57" x14ac:dyDescent="0.45">
      <c r="A141" s="9"/>
      <c r="B141" s="35" t="s">
        <v>294</v>
      </c>
      <c r="C141" s="2" t="s">
        <v>295</v>
      </c>
      <c r="D141" s="35" t="s">
        <v>17</v>
      </c>
      <c r="E141" s="2" t="s">
        <v>18</v>
      </c>
      <c r="F141" s="7" t="s">
        <v>306</v>
      </c>
      <c r="G141" s="80">
        <v>0</v>
      </c>
      <c r="H141" s="81">
        <v>0</v>
      </c>
      <c r="I141" s="80">
        <v>0</v>
      </c>
      <c r="J141" s="85">
        <v>15000</v>
      </c>
    </row>
    <row r="142" spans="1:10" s="38" customFormat="1" x14ac:dyDescent="0.45">
      <c r="A142" s="9"/>
      <c r="B142" s="2"/>
      <c r="C142" s="5" t="s">
        <v>296</v>
      </c>
      <c r="D142" s="5"/>
      <c r="E142" s="5"/>
      <c r="F142" s="6"/>
      <c r="G142" s="77">
        <v>0</v>
      </c>
      <c r="H142" s="75"/>
      <c r="I142" s="77">
        <v>0</v>
      </c>
      <c r="J142" s="76">
        <f>SUM(J141)</f>
        <v>15000</v>
      </c>
    </row>
    <row r="143" spans="1:10" s="38" customFormat="1" ht="142.5" x14ac:dyDescent="0.45">
      <c r="A143" s="9"/>
      <c r="B143" s="35" t="s">
        <v>297</v>
      </c>
      <c r="C143" s="2" t="s">
        <v>298</v>
      </c>
      <c r="D143" s="33">
        <v>4200</v>
      </c>
      <c r="E143" s="19" t="s">
        <v>274</v>
      </c>
      <c r="F143" s="7" t="s">
        <v>307</v>
      </c>
      <c r="G143" s="80">
        <v>0</v>
      </c>
      <c r="H143" s="81">
        <v>0</v>
      </c>
      <c r="I143" s="80">
        <v>0</v>
      </c>
      <c r="J143" s="85">
        <v>500000</v>
      </c>
    </row>
    <row r="144" spans="1:10" s="38" customFormat="1" x14ac:dyDescent="0.45">
      <c r="A144" s="9"/>
      <c r="B144" s="2"/>
      <c r="C144" s="5" t="s">
        <v>299</v>
      </c>
      <c r="D144" s="5"/>
      <c r="E144" s="50"/>
      <c r="F144" s="6"/>
      <c r="G144" s="77">
        <v>0</v>
      </c>
      <c r="H144" s="75">
        <v>0</v>
      </c>
      <c r="I144" s="77">
        <v>0</v>
      </c>
      <c r="J144" s="76">
        <f>SUM(J143)</f>
        <v>500000</v>
      </c>
    </row>
    <row r="145" spans="1:10" s="32" customFormat="1" ht="85.5" x14ac:dyDescent="0.45">
      <c r="A145" s="9"/>
      <c r="B145" s="35" t="s">
        <v>272</v>
      </c>
      <c r="C145" s="2" t="s">
        <v>273</v>
      </c>
      <c r="D145" s="33">
        <v>4200</v>
      </c>
      <c r="E145" s="19" t="s">
        <v>274</v>
      </c>
      <c r="F145" s="7" t="s">
        <v>279</v>
      </c>
      <c r="G145" s="80">
        <v>1600</v>
      </c>
      <c r="H145" s="81">
        <v>1600</v>
      </c>
      <c r="I145" s="80">
        <v>0</v>
      </c>
      <c r="J145" s="85">
        <v>0</v>
      </c>
    </row>
    <row r="146" spans="1:10" s="32" customFormat="1" x14ac:dyDescent="0.45">
      <c r="A146" s="9"/>
      <c r="B146" s="2"/>
      <c r="C146" s="5" t="s">
        <v>275</v>
      </c>
      <c r="D146" s="5"/>
      <c r="E146" s="5"/>
      <c r="F146" s="6"/>
      <c r="G146" s="77">
        <f>SUM(G145)</f>
        <v>1600</v>
      </c>
      <c r="H146" s="75">
        <f>SUM(H145)</f>
        <v>1600</v>
      </c>
      <c r="I146" s="77">
        <v>0</v>
      </c>
      <c r="J146" s="76">
        <v>0</v>
      </c>
    </row>
    <row r="147" spans="1:10" ht="256.5" x14ac:dyDescent="0.45">
      <c r="A147" s="1"/>
      <c r="B147" s="34" t="s">
        <v>270</v>
      </c>
      <c r="C147" s="4" t="s">
        <v>171</v>
      </c>
      <c r="D147" s="3" t="s">
        <v>46</v>
      </c>
      <c r="E147" s="3" t="s">
        <v>47</v>
      </c>
      <c r="F147" s="4" t="s">
        <v>313</v>
      </c>
      <c r="G147" s="73">
        <v>0</v>
      </c>
      <c r="H147" s="71">
        <v>0</v>
      </c>
      <c r="I147" s="71">
        <v>0</v>
      </c>
      <c r="J147" s="72">
        <v>0</v>
      </c>
    </row>
    <row r="148" spans="1:10" x14ac:dyDescent="0.45">
      <c r="A148" s="1"/>
      <c r="B148" s="2"/>
      <c r="C148" s="3"/>
      <c r="D148" s="3" t="s">
        <v>48</v>
      </c>
      <c r="E148" s="3" t="s">
        <v>49</v>
      </c>
      <c r="F148" s="4"/>
      <c r="G148" s="73">
        <v>0</v>
      </c>
      <c r="H148" s="71">
        <v>0</v>
      </c>
      <c r="I148" s="71">
        <v>0</v>
      </c>
      <c r="J148" s="72">
        <v>0</v>
      </c>
    </row>
    <row r="149" spans="1:10" x14ac:dyDescent="0.45">
      <c r="A149" s="1"/>
      <c r="B149" s="2"/>
      <c r="C149" s="3"/>
      <c r="D149" s="3" t="s">
        <v>39</v>
      </c>
      <c r="E149" s="3" t="s">
        <v>40</v>
      </c>
      <c r="F149" s="4"/>
      <c r="G149" s="73">
        <v>144901.79999999999</v>
      </c>
      <c r="H149" s="71">
        <v>404388.11</v>
      </c>
      <c r="I149" s="71">
        <v>-259486.31000000003</v>
      </c>
      <c r="J149" s="81">
        <v>363220</v>
      </c>
    </row>
    <row r="150" spans="1:10" x14ac:dyDescent="0.45">
      <c r="A150" s="1"/>
      <c r="B150" s="2"/>
      <c r="C150" s="3"/>
      <c r="D150" s="3" t="s">
        <v>41</v>
      </c>
      <c r="E150" s="3" t="s">
        <v>42</v>
      </c>
      <c r="F150" s="4"/>
      <c r="G150" s="73">
        <v>628259.58000000007</v>
      </c>
      <c r="H150" s="71">
        <v>368773.2699999999</v>
      </c>
      <c r="I150" s="71">
        <v>259486.31000000003</v>
      </c>
      <c r="J150" s="81">
        <v>915903.47</v>
      </c>
    </row>
    <row r="151" spans="1:10" s="49" customFormat="1" x14ac:dyDescent="0.45">
      <c r="A151" s="1"/>
      <c r="B151" s="2"/>
      <c r="C151" s="3"/>
      <c r="D151" s="20">
        <v>2100</v>
      </c>
      <c r="E151" s="3" t="s">
        <v>18</v>
      </c>
      <c r="F151" s="4"/>
      <c r="G151" s="73">
        <v>0</v>
      </c>
      <c r="H151" s="71">
        <v>0</v>
      </c>
      <c r="I151" s="71">
        <v>0</v>
      </c>
      <c r="J151" s="81">
        <v>962680.90000000014</v>
      </c>
    </row>
    <row r="152" spans="1:10" s="49" customFormat="1" x14ac:dyDescent="0.45">
      <c r="A152" s="1"/>
      <c r="B152" s="2"/>
      <c r="C152" s="3"/>
      <c r="D152" s="20">
        <v>4380</v>
      </c>
      <c r="E152" s="3" t="s">
        <v>293</v>
      </c>
      <c r="F152" s="4"/>
      <c r="G152" s="73">
        <v>0</v>
      </c>
      <c r="H152" s="71">
        <v>0</v>
      </c>
      <c r="I152" s="71">
        <v>0</v>
      </c>
      <c r="J152" s="81">
        <v>0</v>
      </c>
    </row>
    <row r="153" spans="1:10" s="49" customFormat="1" x14ac:dyDescent="0.45">
      <c r="A153" s="1"/>
      <c r="B153" s="2"/>
      <c r="C153" s="3"/>
      <c r="D153" s="20">
        <v>4400</v>
      </c>
      <c r="E153" s="3" t="s">
        <v>65</v>
      </c>
      <c r="F153" s="4"/>
      <c r="G153" s="73">
        <v>0</v>
      </c>
      <c r="H153" s="71">
        <v>0</v>
      </c>
      <c r="I153" s="71">
        <v>0</v>
      </c>
      <c r="J153" s="81">
        <v>21800</v>
      </c>
    </row>
    <row r="154" spans="1:10" x14ac:dyDescent="0.45">
      <c r="A154" s="1"/>
      <c r="B154" s="2"/>
      <c r="C154" s="5" t="s">
        <v>172</v>
      </c>
      <c r="D154" s="5"/>
      <c r="E154" s="5"/>
      <c r="F154" s="6"/>
      <c r="G154" s="75">
        <f>SUM(G147:G153)</f>
        <v>773161.38000000012</v>
      </c>
      <c r="H154" s="75">
        <f>SUM(H147:H153)</f>
        <v>773161.37999999989</v>
      </c>
      <c r="I154" s="75">
        <v>0</v>
      </c>
      <c r="J154" s="76">
        <f>SUM(J148:J153)</f>
        <v>2263604.37</v>
      </c>
    </row>
    <row r="155" spans="1:10" s="32" customFormat="1" ht="114" x14ac:dyDescent="0.45">
      <c r="A155" s="9"/>
      <c r="B155" s="35" t="s">
        <v>271</v>
      </c>
      <c r="C155" s="19" t="s">
        <v>276</v>
      </c>
      <c r="D155" s="55" t="s">
        <v>77</v>
      </c>
      <c r="E155" s="17" t="s">
        <v>277</v>
      </c>
      <c r="F155" s="7" t="s">
        <v>280</v>
      </c>
      <c r="G155" s="73">
        <v>378361.81</v>
      </c>
      <c r="H155" s="71">
        <v>378361.81</v>
      </c>
      <c r="I155" s="80">
        <v>0</v>
      </c>
      <c r="J155" s="85">
        <v>0</v>
      </c>
    </row>
    <row r="156" spans="1:10" s="32" customFormat="1" x14ac:dyDescent="0.45">
      <c r="A156" s="9"/>
      <c r="B156" s="2"/>
      <c r="C156" s="36" t="s">
        <v>278</v>
      </c>
      <c r="D156" s="5"/>
      <c r="E156" s="5"/>
      <c r="F156" s="6"/>
      <c r="G156" s="77">
        <f>SUM(G155)</f>
        <v>378361.81</v>
      </c>
      <c r="H156" s="75">
        <f>SUM(H155)</f>
        <v>378361.81</v>
      </c>
      <c r="I156" s="77">
        <v>0</v>
      </c>
      <c r="J156" s="76">
        <v>0</v>
      </c>
    </row>
    <row r="157" spans="1:10" s="38" customFormat="1" ht="57" x14ac:dyDescent="0.45">
      <c r="A157" s="9"/>
      <c r="B157" s="35" t="s">
        <v>300</v>
      </c>
      <c r="C157" s="53" t="s">
        <v>302</v>
      </c>
      <c r="D157" s="33">
        <v>2400</v>
      </c>
      <c r="E157" s="2" t="s">
        <v>32</v>
      </c>
      <c r="F157" s="7" t="s">
        <v>309</v>
      </c>
      <c r="G157" s="80">
        <v>0</v>
      </c>
      <c r="H157" s="81">
        <v>0</v>
      </c>
      <c r="I157" s="80">
        <v>0</v>
      </c>
      <c r="J157" s="85">
        <v>1590000</v>
      </c>
    </row>
    <row r="158" spans="1:10" s="38" customFormat="1" x14ac:dyDescent="0.45">
      <c r="A158" s="9"/>
      <c r="B158" s="35"/>
      <c r="C158" s="36" t="s">
        <v>303</v>
      </c>
      <c r="D158" s="54"/>
      <c r="E158" s="5"/>
      <c r="F158" s="6"/>
      <c r="G158" s="77">
        <v>0</v>
      </c>
      <c r="H158" s="75">
        <v>0</v>
      </c>
      <c r="I158" s="77">
        <v>0</v>
      </c>
      <c r="J158" s="76">
        <f>SUM(J157)</f>
        <v>1590000</v>
      </c>
    </row>
    <row r="159" spans="1:10" s="38" customFormat="1" ht="57" x14ac:dyDescent="0.45">
      <c r="A159" s="9"/>
      <c r="B159" s="35" t="s">
        <v>301</v>
      </c>
      <c r="C159" s="53" t="s">
        <v>304</v>
      </c>
      <c r="D159" s="33">
        <v>2900</v>
      </c>
      <c r="E159" s="2" t="s">
        <v>277</v>
      </c>
      <c r="F159" s="7" t="s">
        <v>308</v>
      </c>
      <c r="G159" s="80">
        <v>0</v>
      </c>
      <c r="H159" s="81">
        <v>0</v>
      </c>
      <c r="I159" s="80">
        <v>0</v>
      </c>
      <c r="J159" s="85">
        <v>2277821.5</v>
      </c>
    </row>
    <row r="160" spans="1:10" s="38" customFormat="1" x14ac:dyDescent="0.45">
      <c r="A160" s="9"/>
      <c r="B160" s="35"/>
      <c r="C160" s="36" t="s">
        <v>305</v>
      </c>
      <c r="D160" s="5"/>
      <c r="E160" s="5"/>
      <c r="F160" s="6"/>
      <c r="G160" s="77">
        <v>0</v>
      </c>
      <c r="H160" s="75">
        <v>0</v>
      </c>
      <c r="I160" s="77">
        <v>0</v>
      </c>
      <c r="J160" s="76">
        <f>SUM(J159)</f>
        <v>2277821.5</v>
      </c>
    </row>
    <row r="161" spans="1:10" ht="57" x14ac:dyDescent="0.45">
      <c r="A161" s="1" t="s">
        <v>175</v>
      </c>
      <c r="B161" s="2" t="s">
        <v>178</v>
      </c>
      <c r="C161" s="3" t="s">
        <v>179</v>
      </c>
      <c r="D161" s="3" t="s">
        <v>176</v>
      </c>
      <c r="E161" s="3" t="s">
        <v>177</v>
      </c>
      <c r="F161" s="4" t="s">
        <v>180</v>
      </c>
      <c r="G161" s="73">
        <v>301300.21000000002</v>
      </c>
      <c r="H161" s="71">
        <v>301300.21000000002</v>
      </c>
      <c r="I161" s="73">
        <v>0</v>
      </c>
      <c r="J161" s="72">
        <v>318777</v>
      </c>
    </row>
    <row r="162" spans="1:10" x14ac:dyDescent="0.45">
      <c r="A162" s="1"/>
      <c r="B162" s="2"/>
      <c r="C162" s="5" t="s">
        <v>181</v>
      </c>
      <c r="D162" s="5"/>
      <c r="E162" s="5"/>
      <c r="F162" s="6"/>
      <c r="G162" s="77">
        <f>SUM(G161)</f>
        <v>301300.21000000002</v>
      </c>
      <c r="H162" s="75">
        <f>SUM(H161)</f>
        <v>301300.21000000002</v>
      </c>
      <c r="I162" s="77">
        <v>0</v>
      </c>
      <c r="J162" s="76">
        <f>SUM(J161)</f>
        <v>318777</v>
      </c>
    </row>
    <row r="163" spans="1:10" ht="171" x14ac:dyDescent="0.45">
      <c r="A163" s="1"/>
      <c r="B163" s="2" t="s">
        <v>182</v>
      </c>
      <c r="C163" s="4" t="s">
        <v>183</v>
      </c>
      <c r="D163" s="3" t="s">
        <v>176</v>
      </c>
      <c r="E163" s="3" t="s">
        <v>177</v>
      </c>
      <c r="F163" s="4" t="s">
        <v>184</v>
      </c>
      <c r="G163" s="73">
        <v>13056508.210000001</v>
      </c>
      <c r="H163" s="71">
        <v>11220771.049999999</v>
      </c>
      <c r="I163" s="71">
        <v>1835737.1600000001</v>
      </c>
      <c r="J163" s="72">
        <v>14633801</v>
      </c>
    </row>
    <row r="164" spans="1:10" x14ac:dyDescent="0.45">
      <c r="A164" s="1"/>
      <c r="B164" s="2"/>
      <c r="C164" s="5" t="s">
        <v>185</v>
      </c>
      <c r="D164" s="5"/>
      <c r="E164" s="5"/>
      <c r="F164" s="6"/>
      <c r="G164" s="77">
        <f>SUM(G163)</f>
        <v>13056508.210000001</v>
      </c>
      <c r="H164" s="75">
        <f>SUM(H163)</f>
        <v>11220771.049999999</v>
      </c>
      <c r="I164" s="75">
        <f>SUM(I163)</f>
        <v>1835737.1600000001</v>
      </c>
      <c r="J164" s="76">
        <f>SUM(J163)</f>
        <v>14633801</v>
      </c>
    </row>
    <row r="165" spans="1:10" ht="285" x14ac:dyDescent="0.45">
      <c r="A165" s="1"/>
      <c r="B165" s="2" t="s">
        <v>186</v>
      </c>
      <c r="C165" s="4" t="s">
        <v>187</v>
      </c>
      <c r="D165" s="3" t="s">
        <v>176</v>
      </c>
      <c r="E165" s="3" t="s">
        <v>177</v>
      </c>
      <c r="F165" s="4" t="s">
        <v>188</v>
      </c>
      <c r="G165" s="73">
        <v>5750705.8200000003</v>
      </c>
      <c r="H165" s="71">
        <v>4992429.12</v>
      </c>
      <c r="I165" s="71">
        <v>758276.7</v>
      </c>
      <c r="J165" s="72">
        <v>6104296</v>
      </c>
    </row>
    <row r="166" spans="1:10" x14ac:dyDescent="0.45">
      <c r="A166" s="1"/>
      <c r="B166" s="2"/>
      <c r="C166" s="5" t="s">
        <v>189</v>
      </c>
      <c r="D166" s="5"/>
      <c r="E166" s="5"/>
      <c r="F166" s="6"/>
      <c r="G166" s="77">
        <f>SUM(G165)</f>
        <v>5750705.8200000003</v>
      </c>
      <c r="H166" s="75">
        <f>SUM(H165)</f>
        <v>4992429.12</v>
      </c>
      <c r="I166" s="75">
        <f>SUM(I165)</f>
        <v>758276.7</v>
      </c>
      <c r="J166" s="76">
        <f>SUM(J165)</f>
        <v>6104296</v>
      </c>
    </row>
    <row r="167" spans="1:10" ht="199.5" x14ac:dyDescent="0.45">
      <c r="A167" s="1"/>
      <c r="B167" s="2" t="s">
        <v>190</v>
      </c>
      <c r="C167" s="4" t="s">
        <v>191</v>
      </c>
      <c r="D167" s="3" t="s">
        <v>176</v>
      </c>
      <c r="E167" s="3" t="s">
        <v>177</v>
      </c>
      <c r="F167" s="4" t="s">
        <v>192</v>
      </c>
      <c r="G167" s="73">
        <v>447010.94</v>
      </c>
      <c r="H167" s="71">
        <v>447010.94</v>
      </c>
      <c r="I167" s="71">
        <v>0</v>
      </c>
      <c r="J167" s="72">
        <v>550000</v>
      </c>
    </row>
    <row r="168" spans="1:10" x14ac:dyDescent="0.45">
      <c r="A168" s="1"/>
      <c r="B168" s="2"/>
      <c r="C168" s="5" t="s">
        <v>193</v>
      </c>
      <c r="D168" s="5"/>
      <c r="E168" s="5"/>
      <c r="F168" s="6"/>
      <c r="G168" s="77">
        <f>SUM(G167)</f>
        <v>447010.94</v>
      </c>
      <c r="H168" s="75">
        <f>SUM(H167)</f>
        <v>447010.94</v>
      </c>
      <c r="I168" s="75">
        <v>0</v>
      </c>
      <c r="J168" s="76">
        <f>SUM(J167)</f>
        <v>550000</v>
      </c>
    </row>
    <row r="169" spans="1:10" ht="114" x14ac:dyDescent="0.45">
      <c r="A169" s="1"/>
      <c r="B169" s="2" t="s">
        <v>194</v>
      </c>
      <c r="C169" s="17" t="s">
        <v>134</v>
      </c>
      <c r="D169" s="3" t="s">
        <v>176</v>
      </c>
      <c r="E169" s="3" t="s">
        <v>177</v>
      </c>
      <c r="F169" s="4" t="s">
        <v>195</v>
      </c>
      <c r="G169" s="73">
        <v>985180.35</v>
      </c>
      <c r="H169" s="71">
        <v>912189.94</v>
      </c>
      <c r="I169" s="71">
        <v>72990.410000000033</v>
      </c>
      <c r="J169" s="72">
        <v>1250299</v>
      </c>
    </row>
    <row r="170" spans="1:10" x14ac:dyDescent="0.45">
      <c r="A170" s="1"/>
      <c r="B170" s="2"/>
      <c r="C170" s="5" t="s">
        <v>268</v>
      </c>
      <c r="D170" s="5"/>
      <c r="E170" s="5"/>
      <c r="F170" s="6"/>
      <c r="G170" s="77">
        <f>SUM(G169)</f>
        <v>985180.35</v>
      </c>
      <c r="H170" s="75">
        <f>SUM(H169)</f>
        <v>912189.94</v>
      </c>
      <c r="I170" s="75">
        <f>SUM(I169)</f>
        <v>72990.410000000033</v>
      </c>
      <c r="J170" s="76">
        <f>SUM(J169)</f>
        <v>1250299</v>
      </c>
    </row>
    <row r="171" spans="1:10" ht="256.5" x14ac:dyDescent="0.45">
      <c r="A171" s="1"/>
      <c r="B171" s="2" t="s">
        <v>196</v>
      </c>
      <c r="C171" s="4" t="s">
        <v>197</v>
      </c>
      <c r="D171" s="3" t="s">
        <v>176</v>
      </c>
      <c r="E171" s="3" t="s">
        <v>177</v>
      </c>
      <c r="F171" s="4" t="s">
        <v>198</v>
      </c>
      <c r="G171" s="73">
        <v>2840600.71</v>
      </c>
      <c r="H171" s="71">
        <v>2840600.71</v>
      </c>
      <c r="I171" s="73">
        <v>0</v>
      </c>
      <c r="J171" s="72">
        <v>3357352</v>
      </c>
    </row>
    <row r="172" spans="1:10" x14ac:dyDescent="0.45">
      <c r="A172" s="1"/>
      <c r="B172" s="2"/>
      <c r="C172" s="5" t="s">
        <v>199</v>
      </c>
      <c r="D172" s="5"/>
      <c r="E172" s="5"/>
      <c r="F172" s="6"/>
      <c r="G172" s="77">
        <f>SUM(G171)</f>
        <v>2840600.71</v>
      </c>
      <c r="H172" s="75">
        <f>SUM(H171)</f>
        <v>2840600.71</v>
      </c>
      <c r="I172" s="77">
        <v>0</v>
      </c>
      <c r="J172" s="76">
        <f>SUM(J171)</f>
        <v>3357352</v>
      </c>
    </row>
    <row r="173" spans="1:10" ht="114" x14ac:dyDescent="0.45">
      <c r="A173" s="1"/>
      <c r="B173" s="2" t="s">
        <v>200</v>
      </c>
      <c r="C173" s="3" t="s">
        <v>201</v>
      </c>
      <c r="D173" s="3" t="s">
        <v>176</v>
      </c>
      <c r="E173" s="3" t="s">
        <v>177</v>
      </c>
      <c r="F173" s="4" t="s">
        <v>204</v>
      </c>
      <c r="G173" s="73">
        <v>1261754.7</v>
      </c>
      <c r="H173" s="71">
        <v>1147861.2000000002</v>
      </c>
      <c r="I173" s="71">
        <v>113893.5</v>
      </c>
      <c r="J173" s="72">
        <v>1086253</v>
      </c>
    </row>
    <row r="174" spans="1:10" x14ac:dyDescent="0.45">
      <c r="A174" s="1"/>
      <c r="B174" s="2"/>
      <c r="C174" s="5" t="s">
        <v>205</v>
      </c>
      <c r="D174" s="5"/>
      <c r="E174" s="5"/>
      <c r="F174" s="6"/>
      <c r="G174" s="77">
        <f>SUM(G173)</f>
        <v>1261754.7</v>
      </c>
      <c r="H174" s="75">
        <f>SUM(H173)</f>
        <v>1147861.2000000002</v>
      </c>
      <c r="I174" s="75">
        <f>SUM(I173)</f>
        <v>113893.5</v>
      </c>
      <c r="J174" s="76">
        <f>SUM(J173)</f>
        <v>1086253</v>
      </c>
    </row>
    <row r="175" spans="1:10" ht="256.5" x14ac:dyDescent="0.45">
      <c r="A175" s="1"/>
      <c r="B175" s="2" t="s">
        <v>206</v>
      </c>
      <c r="C175" s="4" t="s">
        <v>207</v>
      </c>
      <c r="D175" s="3" t="s">
        <v>176</v>
      </c>
      <c r="E175" s="3" t="s">
        <v>177</v>
      </c>
      <c r="F175" s="4" t="s">
        <v>208</v>
      </c>
      <c r="G175" s="73">
        <v>225908.89</v>
      </c>
      <c r="H175" s="71">
        <v>225908.88999999998</v>
      </c>
      <c r="I175" s="73">
        <v>0</v>
      </c>
      <c r="J175" s="72">
        <v>258659</v>
      </c>
    </row>
    <row r="176" spans="1:10" x14ac:dyDescent="0.45">
      <c r="A176" s="1"/>
      <c r="B176" s="2"/>
      <c r="C176" s="5" t="s">
        <v>209</v>
      </c>
      <c r="D176" s="5"/>
      <c r="E176" s="5"/>
      <c r="F176" s="6"/>
      <c r="G176" s="77">
        <f>SUM(G175)</f>
        <v>225908.89</v>
      </c>
      <c r="H176" s="75">
        <f>SUM(H175)</f>
        <v>225908.88999999998</v>
      </c>
      <c r="I176" s="77">
        <v>0</v>
      </c>
      <c r="J176" s="76">
        <f>SUM(J175)</f>
        <v>258659</v>
      </c>
    </row>
    <row r="177" spans="1:10" s="8" customFormat="1" ht="171" x14ac:dyDescent="0.45">
      <c r="A177" s="1" t="s">
        <v>210</v>
      </c>
      <c r="B177" s="2" t="s">
        <v>211</v>
      </c>
      <c r="C177" s="2" t="s">
        <v>212</v>
      </c>
      <c r="D177" s="2" t="s">
        <v>213</v>
      </c>
      <c r="E177" s="2" t="s">
        <v>214</v>
      </c>
      <c r="F177" s="7" t="s">
        <v>215</v>
      </c>
      <c r="G177" s="73">
        <v>375000</v>
      </c>
      <c r="H177" s="71">
        <v>375000</v>
      </c>
      <c r="I177" s="80">
        <v>0</v>
      </c>
      <c r="J177" s="85">
        <v>375000</v>
      </c>
    </row>
    <row r="178" spans="1:10" s="8" customFormat="1" x14ac:dyDescent="0.45">
      <c r="A178" s="9"/>
      <c r="B178" s="2"/>
      <c r="C178" s="5" t="s">
        <v>216</v>
      </c>
      <c r="D178" s="5"/>
      <c r="E178" s="5"/>
      <c r="F178" s="6"/>
      <c r="G178" s="87">
        <f>SUM(G177)</f>
        <v>375000</v>
      </c>
      <c r="H178" s="88">
        <f>SUM(H177)</f>
        <v>375000</v>
      </c>
      <c r="I178" s="77">
        <v>0</v>
      </c>
      <c r="J178" s="76">
        <f>SUM(J177)</f>
        <v>375000</v>
      </c>
    </row>
    <row r="179" spans="1:10" ht="57" x14ac:dyDescent="0.45">
      <c r="A179" s="1" t="s">
        <v>217</v>
      </c>
      <c r="B179" s="2" t="s">
        <v>218</v>
      </c>
      <c r="C179" s="3" t="s">
        <v>219</v>
      </c>
      <c r="D179" s="3" t="s">
        <v>202</v>
      </c>
      <c r="E179" s="3" t="s">
        <v>203</v>
      </c>
      <c r="F179" s="4" t="s">
        <v>220</v>
      </c>
      <c r="G179" s="73">
        <v>0</v>
      </c>
      <c r="H179" s="71">
        <v>0</v>
      </c>
      <c r="I179" s="73">
        <v>0</v>
      </c>
      <c r="J179" s="72">
        <v>0</v>
      </c>
    </row>
    <row r="180" spans="1:10" s="29" customFormat="1" x14ac:dyDescent="0.45">
      <c r="A180" s="1"/>
      <c r="B180" s="2"/>
      <c r="C180" s="3"/>
      <c r="D180" s="20">
        <v>6100</v>
      </c>
      <c r="E180" s="3" t="s">
        <v>269</v>
      </c>
      <c r="F180" s="4"/>
      <c r="G180" s="73">
        <v>87794.48</v>
      </c>
      <c r="H180" s="71">
        <v>87794.48</v>
      </c>
      <c r="I180" s="73">
        <v>0</v>
      </c>
      <c r="J180" s="72">
        <v>0</v>
      </c>
    </row>
    <row r="181" spans="1:10" x14ac:dyDescent="0.45">
      <c r="A181" s="1"/>
      <c r="B181" s="2"/>
      <c r="C181" s="3"/>
      <c r="D181" s="3" t="s">
        <v>221</v>
      </c>
      <c r="E181" s="3" t="s">
        <v>222</v>
      </c>
      <c r="F181" s="4"/>
      <c r="G181" s="73">
        <v>0</v>
      </c>
      <c r="H181" s="71">
        <v>0</v>
      </c>
      <c r="I181" s="73">
        <v>0</v>
      </c>
      <c r="J181" s="72">
        <v>24000</v>
      </c>
    </row>
    <row r="182" spans="1:10" x14ac:dyDescent="0.45">
      <c r="A182" s="1"/>
      <c r="B182" s="2"/>
      <c r="C182" s="5" t="s">
        <v>223</v>
      </c>
      <c r="D182" s="5"/>
      <c r="E182" s="5"/>
      <c r="F182" s="6"/>
      <c r="G182" s="77">
        <f>SUM(G179:G181)</f>
        <v>87794.48</v>
      </c>
      <c r="H182" s="75">
        <f>SUM(H179:H181)</f>
        <v>87794.48</v>
      </c>
      <c r="I182" s="77">
        <v>0</v>
      </c>
      <c r="J182" s="76">
        <f>SUM(J181)</f>
        <v>24000</v>
      </c>
    </row>
    <row r="183" spans="1:10" ht="85.5" x14ac:dyDescent="0.45">
      <c r="A183" s="1"/>
      <c r="B183" s="2" t="s">
        <v>225</v>
      </c>
      <c r="C183" s="3" t="s">
        <v>226</v>
      </c>
      <c r="D183" s="20">
        <v>2500</v>
      </c>
      <c r="E183" s="3" t="s">
        <v>253</v>
      </c>
      <c r="F183" s="4" t="s">
        <v>227</v>
      </c>
      <c r="G183" s="73">
        <v>0</v>
      </c>
      <c r="H183" s="71">
        <v>0</v>
      </c>
      <c r="I183" s="73">
        <v>0</v>
      </c>
      <c r="J183" s="72">
        <v>0</v>
      </c>
    </row>
    <row r="184" spans="1:10" x14ac:dyDescent="0.45">
      <c r="A184" s="1"/>
      <c r="B184" s="2"/>
      <c r="C184" s="3"/>
      <c r="D184" s="3" t="s">
        <v>173</v>
      </c>
      <c r="E184" s="3" t="s">
        <v>174</v>
      </c>
      <c r="F184" s="4"/>
      <c r="G184" s="73">
        <v>369321.9</v>
      </c>
      <c r="H184" s="71">
        <v>369321.9</v>
      </c>
      <c r="I184" s="73">
        <v>0</v>
      </c>
      <c r="J184" s="72">
        <v>400000.04</v>
      </c>
    </row>
    <row r="185" spans="1:10" x14ac:dyDescent="0.45">
      <c r="A185" s="1" t="s">
        <v>224</v>
      </c>
      <c r="B185" s="2"/>
      <c r="C185" s="5" t="s">
        <v>228</v>
      </c>
      <c r="D185" s="5"/>
      <c r="E185" s="5"/>
      <c r="F185" s="6"/>
      <c r="G185" s="77">
        <f>SUM(G183:G184)</f>
        <v>369321.9</v>
      </c>
      <c r="H185" s="75">
        <f>SUM(H183:H184)</f>
        <v>369321.9</v>
      </c>
      <c r="I185" s="77">
        <v>0</v>
      </c>
      <c r="J185" s="76">
        <f>SUM(J184)</f>
        <v>400000.04</v>
      </c>
    </row>
    <row r="186" spans="1:10" ht="85.5" x14ac:dyDescent="0.45">
      <c r="A186" s="1"/>
      <c r="B186" s="2" t="s">
        <v>230</v>
      </c>
      <c r="C186" s="3" t="s">
        <v>231</v>
      </c>
      <c r="D186" s="3" t="s">
        <v>31</v>
      </c>
      <c r="E186" s="3" t="s">
        <v>32</v>
      </c>
      <c r="F186" s="4" t="s">
        <v>232</v>
      </c>
      <c r="G186" s="80">
        <v>8451.56</v>
      </c>
      <c r="H186" s="81">
        <v>8451.56</v>
      </c>
      <c r="I186" s="73">
        <v>0</v>
      </c>
      <c r="J186" s="72">
        <v>0</v>
      </c>
    </row>
    <row r="187" spans="1:10" x14ac:dyDescent="0.45">
      <c r="A187" s="1" t="s">
        <v>229</v>
      </c>
      <c r="B187" s="2"/>
      <c r="C187" s="5" t="s">
        <v>233</v>
      </c>
      <c r="D187" s="5"/>
      <c r="E187" s="5"/>
      <c r="F187" s="6"/>
      <c r="G187" s="77">
        <f>SUM(G186)</f>
        <v>8451.56</v>
      </c>
      <c r="H187" s="75">
        <f>SUM(H186)</f>
        <v>8451.56</v>
      </c>
      <c r="I187" s="77">
        <v>0</v>
      </c>
      <c r="J187" s="76">
        <v>0</v>
      </c>
    </row>
    <row r="188" spans="1:10" ht="142.5" x14ac:dyDescent="0.45">
      <c r="A188" s="1" t="s">
        <v>234</v>
      </c>
      <c r="B188" s="2" t="s">
        <v>237</v>
      </c>
      <c r="C188" s="3" t="s">
        <v>238</v>
      </c>
      <c r="D188" s="3" t="s">
        <v>46</v>
      </c>
      <c r="E188" s="3" t="s">
        <v>47</v>
      </c>
      <c r="F188" s="4" t="s">
        <v>239</v>
      </c>
      <c r="G188" s="73">
        <v>261589.13</v>
      </c>
      <c r="H188" s="71">
        <v>251818.44</v>
      </c>
      <c r="I188" s="71">
        <v>9770.6899999999932</v>
      </c>
      <c r="J188" s="72">
        <v>0</v>
      </c>
    </row>
    <row r="189" spans="1:10" x14ac:dyDescent="0.45">
      <c r="A189" s="1"/>
      <c r="B189" s="2"/>
      <c r="C189" s="3"/>
      <c r="D189" s="3" t="s">
        <v>48</v>
      </c>
      <c r="E189" s="3" t="s">
        <v>49</v>
      </c>
      <c r="F189" s="4"/>
      <c r="G189" s="73">
        <v>114857.04000000001</v>
      </c>
      <c r="H189" s="71">
        <v>78098.97</v>
      </c>
      <c r="I189" s="71">
        <v>36758.069999999992</v>
      </c>
      <c r="J189" s="72">
        <v>0</v>
      </c>
    </row>
    <row r="190" spans="1:10" s="30" customFormat="1" x14ac:dyDescent="0.45">
      <c r="A190" s="1"/>
      <c r="B190" s="2"/>
      <c r="C190" s="3"/>
      <c r="D190" s="20">
        <v>2100</v>
      </c>
      <c r="E190" s="3" t="s">
        <v>18</v>
      </c>
      <c r="F190" s="4"/>
      <c r="G190" s="73">
        <v>0</v>
      </c>
      <c r="H190" s="71">
        <v>0</v>
      </c>
      <c r="I190" s="71">
        <v>0</v>
      </c>
      <c r="J190" s="72">
        <v>0</v>
      </c>
    </row>
    <row r="191" spans="1:10" x14ac:dyDescent="0.45">
      <c r="A191" s="1" t="s">
        <v>236</v>
      </c>
      <c r="B191" s="2"/>
      <c r="C191" s="3"/>
      <c r="D191" s="3" t="s">
        <v>74</v>
      </c>
      <c r="E191" s="3" t="s">
        <v>75</v>
      </c>
      <c r="F191" s="4"/>
      <c r="G191" s="73">
        <v>1582553.83</v>
      </c>
      <c r="H191" s="71">
        <v>1629082.59</v>
      </c>
      <c r="I191" s="71">
        <v>-46528.760000000017</v>
      </c>
      <c r="J191" s="72">
        <v>1959000.03</v>
      </c>
    </row>
    <row r="192" spans="1:10" x14ac:dyDescent="0.45">
      <c r="A192" s="1"/>
      <c r="B192" s="2"/>
      <c r="C192" s="5" t="s">
        <v>240</v>
      </c>
      <c r="D192" s="5"/>
      <c r="E192" s="5"/>
      <c r="F192" s="6"/>
      <c r="G192" s="77">
        <f>SUM(G188:G191)</f>
        <v>1959000</v>
      </c>
      <c r="H192" s="75">
        <f>SUM(H188:H191)</f>
        <v>1959000</v>
      </c>
      <c r="I192" s="75">
        <f>SUM(I188:I191)</f>
        <v>0</v>
      </c>
      <c r="J192" s="76">
        <f>SUM(J191)</f>
        <v>1959000.03</v>
      </c>
    </row>
    <row r="193" spans="1:10" ht="85.5" x14ac:dyDescent="0.45">
      <c r="A193" s="1"/>
      <c r="B193" s="2" t="s">
        <v>241</v>
      </c>
      <c r="C193" s="3" t="s">
        <v>242</v>
      </c>
      <c r="D193" s="3" t="s">
        <v>173</v>
      </c>
      <c r="E193" s="3" t="s">
        <v>174</v>
      </c>
      <c r="F193" s="4" t="s">
        <v>227</v>
      </c>
      <c r="G193" s="73">
        <v>20350</v>
      </c>
      <c r="H193" s="71">
        <v>8453.7999999999993</v>
      </c>
      <c r="I193" s="71">
        <v>11896.2</v>
      </c>
      <c r="J193" s="72">
        <v>317543.34999999998</v>
      </c>
    </row>
    <row r="194" spans="1:10" x14ac:dyDescent="0.45">
      <c r="A194" s="1"/>
      <c r="B194" s="2"/>
      <c r="C194" s="3"/>
      <c r="D194" s="3" t="s">
        <v>66</v>
      </c>
      <c r="E194" s="3" t="s">
        <v>67</v>
      </c>
      <c r="F194" s="4"/>
      <c r="G194" s="73">
        <v>875257</v>
      </c>
      <c r="H194" s="71">
        <v>887153.20000000007</v>
      </c>
      <c r="I194" s="71">
        <v>-11896.20000000001</v>
      </c>
      <c r="J194" s="72" t="s">
        <v>261</v>
      </c>
    </row>
    <row r="195" spans="1:10" x14ac:dyDescent="0.45">
      <c r="A195" s="1"/>
      <c r="B195" s="2"/>
      <c r="C195" s="5" t="s">
        <v>243</v>
      </c>
      <c r="D195" s="5"/>
      <c r="E195" s="5"/>
      <c r="F195" s="6"/>
      <c r="G195" s="77">
        <f>SUM(G193:G194)</f>
        <v>895607</v>
      </c>
      <c r="H195" s="75">
        <f>SUM(H193:H194)</f>
        <v>895607.00000000012</v>
      </c>
      <c r="I195" s="77">
        <v>0</v>
      </c>
      <c r="J195" s="76">
        <f>SUM(J193:J194)</f>
        <v>317543.34999999998</v>
      </c>
    </row>
    <row r="196" spans="1:10" ht="57" x14ac:dyDescent="0.45">
      <c r="A196" s="1"/>
      <c r="B196" s="2" t="s">
        <v>245</v>
      </c>
      <c r="C196" s="3" t="s">
        <v>246</v>
      </c>
      <c r="D196" s="3" t="s">
        <v>59</v>
      </c>
      <c r="E196" s="3" t="s">
        <v>60</v>
      </c>
      <c r="F196" s="4" t="s">
        <v>247</v>
      </c>
      <c r="G196" s="73">
        <v>-5106.84</v>
      </c>
      <c r="H196" s="71">
        <v>-5106.8400000000011</v>
      </c>
      <c r="I196" s="73">
        <v>0</v>
      </c>
      <c r="J196" s="72">
        <v>2297779.2400000002</v>
      </c>
    </row>
    <row r="197" spans="1:10" x14ac:dyDescent="0.45">
      <c r="A197" s="1"/>
      <c r="B197" s="2"/>
      <c r="C197" s="3"/>
      <c r="D197" s="3" t="s">
        <v>109</v>
      </c>
      <c r="E197" s="3" t="s">
        <v>110</v>
      </c>
      <c r="F197" s="4"/>
      <c r="G197" s="73">
        <v>783999.98</v>
      </c>
      <c r="H197" s="71">
        <v>783999.98</v>
      </c>
      <c r="I197" s="73">
        <v>0</v>
      </c>
      <c r="J197" s="72">
        <v>1052720.42</v>
      </c>
    </row>
    <row r="198" spans="1:10" x14ac:dyDescent="0.45">
      <c r="A198" s="1" t="s">
        <v>244</v>
      </c>
      <c r="B198" s="2"/>
      <c r="C198" s="3"/>
      <c r="D198" s="3" t="s">
        <v>248</v>
      </c>
      <c r="E198" s="3" t="s">
        <v>249</v>
      </c>
      <c r="F198" s="4"/>
      <c r="G198" s="73">
        <v>582064.68999999994</v>
      </c>
      <c r="H198" s="71">
        <v>582064.68999999983</v>
      </c>
      <c r="I198" s="73">
        <v>0</v>
      </c>
      <c r="J198" s="72">
        <v>740038.69</v>
      </c>
    </row>
    <row r="199" spans="1:10" s="31" customFormat="1" x14ac:dyDescent="0.45">
      <c r="A199" s="1"/>
      <c r="B199" s="2"/>
      <c r="C199" s="3"/>
      <c r="D199" s="20">
        <v>3100</v>
      </c>
      <c r="E199" s="3" t="s">
        <v>61</v>
      </c>
      <c r="F199" s="4"/>
      <c r="G199" s="73">
        <v>0</v>
      </c>
      <c r="H199" s="71">
        <v>0</v>
      </c>
      <c r="I199" s="73">
        <v>0</v>
      </c>
      <c r="J199" s="72">
        <v>0</v>
      </c>
    </row>
    <row r="200" spans="1:10" x14ac:dyDescent="0.45">
      <c r="A200" s="1"/>
      <c r="B200" s="2"/>
      <c r="C200" s="3"/>
      <c r="D200" s="3" t="s">
        <v>97</v>
      </c>
      <c r="E200" s="3" t="s">
        <v>98</v>
      </c>
      <c r="F200" s="4"/>
      <c r="G200" s="73">
        <v>141486.92000000001</v>
      </c>
      <c r="H200" s="71">
        <v>141486.92000000001</v>
      </c>
      <c r="I200" s="73">
        <v>0</v>
      </c>
      <c r="J200" s="72">
        <v>909461.65</v>
      </c>
    </row>
    <row r="201" spans="1:10" x14ac:dyDescent="0.45">
      <c r="A201" s="1"/>
      <c r="B201" s="2"/>
      <c r="C201" s="3"/>
      <c r="D201" s="3" t="s">
        <v>99</v>
      </c>
      <c r="E201" s="3" t="s">
        <v>100</v>
      </c>
      <c r="F201" s="4"/>
      <c r="G201" s="73">
        <v>653196.05000000005</v>
      </c>
      <c r="H201" s="71">
        <v>653196.05000000005</v>
      </c>
      <c r="I201" s="73">
        <v>0</v>
      </c>
      <c r="J201" s="72">
        <v>0</v>
      </c>
    </row>
    <row r="202" spans="1:10" x14ac:dyDescent="0.45">
      <c r="A202" s="1"/>
      <c r="B202" s="2"/>
      <c r="C202" s="3"/>
      <c r="D202" s="3" t="s">
        <v>126</v>
      </c>
      <c r="E202" s="3" t="s">
        <v>127</v>
      </c>
      <c r="F202" s="4"/>
      <c r="G202" s="73">
        <v>0</v>
      </c>
      <c r="H202" s="71">
        <v>0</v>
      </c>
      <c r="I202" s="73">
        <v>0</v>
      </c>
      <c r="J202" s="72">
        <v>0</v>
      </c>
    </row>
    <row r="203" spans="1:10" x14ac:dyDescent="0.45">
      <c r="A203" s="10"/>
      <c r="B203" s="11"/>
      <c r="C203" s="12" t="s">
        <v>250</v>
      </c>
      <c r="D203" s="12"/>
      <c r="E203" s="12"/>
      <c r="F203" s="13"/>
      <c r="G203" s="89">
        <f>SUM(G196:G202)</f>
        <v>2155640.7999999998</v>
      </c>
      <c r="H203" s="90">
        <f>SUM(H196:H202)</f>
        <v>2155640.7999999998</v>
      </c>
      <c r="I203" s="89">
        <v>0</v>
      </c>
      <c r="J203" s="91">
        <f>SUM(J196:J202)</f>
        <v>5000000</v>
      </c>
    </row>
    <row r="204" spans="1:10" s="38" customFormat="1" x14ac:dyDescent="0.45">
      <c r="A204" s="59" t="s">
        <v>251</v>
      </c>
      <c r="B204" s="59"/>
      <c r="C204" s="59"/>
      <c r="D204" s="59"/>
      <c r="E204" s="59"/>
      <c r="F204" s="64"/>
      <c r="G204" s="92">
        <f>SUM(G203,G195,G192,G185,G182,G178,G176,G174,G172,G168,G170,G166,G164,G162,G160,G158,G144,G142,G140,G136,G127,G119,G111,G108,G95,G89,G87,G80,G82,G73,G62,G30,G18,G13,G138,G154,G106,G77,G187,G156,G146,G131,G129,G23)</f>
        <v>109156321.26000002</v>
      </c>
      <c r="H204" s="92">
        <f>SUM(H203,H195,H192,H185,H182,H178,H176,H174,H172,H168,H170,H166,H164,H162,H160,H158,H144,H142,H140,H136,H127,H119,H111,H108,H95,H89,H87,H80,H82,H73,H62,H30,H18,H13,H138,H154,H106,H77,H187,H156,H146,H131,H129,H23)</f>
        <v>106375423.16000003</v>
      </c>
      <c r="I204" s="92">
        <f>SUM(I203,I195,I192,I185,I182,I178,I176,I174,I172,I168,I170,I166,I164,I162,I160,I158,I144,I142,I140,I136,I127,I119,I111,I108,I95,I89,I87,I80,I82,I73,I62,I30,I18,I13,I138,I154,I106,I77)</f>
        <v>2780898.0999999996</v>
      </c>
      <c r="J204" s="92">
        <f>SUM(J203,J195,J192,J185,J182,J178,J176,J174,J172,J168,J170,J166,J164,J162,J160,J158,J144,J142,J140,J136,J127,J119,J111,J108,J95,J89,J87,J80,J82,J73,J62,J30,J18,J13,J138,J154,J106,J77)</f>
        <v>120256003.29000001</v>
      </c>
    </row>
    <row r="205" spans="1:10" s="63" customFormat="1" x14ac:dyDescent="0.45">
      <c r="A205" s="60"/>
      <c r="B205" s="61"/>
      <c r="C205" s="61"/>
      <c r="D205" s="61"/>
      <c r="E205" s="61"/>
      <c r="F205" s="62"/>
      <c r="G205" s="93"/>
      <c r="H205" s="93"/>
      <c r="I205" s="93"/>
      <c r="J205" s="93"/>
    </row>
    <row r="206" spans="1:10" s="63" customFormat="1" x14ac:dyDescent="0.45">
      <c r="A206" s="60"/>
      <c r="B206" s="61"/>
      <c r="C206" s="61"/>
      <c r="D206" s="61"/>
      <c r="E206" s="61"/>
      <c r="F206" s="62"/>
      <c r="G206" s="93"/>
      <c r="H206" s="93"/>
      <c r="I206" s="93"/>
      <c r="J206" s="93"/>
    </row>
  </sheetData>
  <mergeCells count="4">
    <mergeCell ref="A1:J1"/>
    <mergeCell ref="A2:J2"/>
    <mergeCell ref="A4:J4"/>
    <mergeCell ref="A5:J5"/>
  </mergeCells>
  <printOptions horizontalCentered="1" verticalCentered="1"/>
  <pageMargins left="0" right="0" top="0.8" bottom="0.8" header="0.3" footer="0.3"/>
  <pageSetup scale="40" orientation="landscape" r:id="rId1"/>
  <headerFooter scaleWithDoc="0">
    <oddFooter>&amp;L&amp;Z&amp;F&amp;RPage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 5 - Out</vt:lpstr>
      <vt:lpstr>'Question 5 - Out'!Print_Titles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ServUS</cp:lastModifiedBy>
  <cp:lastPrinted>2014-01-22T00:44:37Z</cp:lastPrinted>
  <dcterms:created xsi:type="dcterms:W3CDTF">2013-02-21T19:29:34Z</dcterms:created>
  <dcterms:modified xsi:type="dcterms:W3CDTF">2014-02-05T15:00:18Z</dcterms:modified>
</cp:coreProperties>
</file>